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20640" windowHeight="1132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Titles" localSheetId="0">Лист1!$11:$13</definedName>
    <definedName name="_xlnm.Print_Area" localSheetId="0">Лист1!$A$2:$Q$58</definedName>
  </definedNames>
  <calcPr calcId="144525"/>
</workbook>
</file>

<file path=xl/calcChain.xml><?xml version="1.0" encoding="utf-8"?>
<calcChain xmlns="http://schemas.openxmlformats.org/spreadsheetml/2006/main">
  <c r="R14" i="1" l="1"/>
  <c r="P51" i="1" l="1"/>
  <c r="P50" i="1" s="1"/>
  <c r="P42" i="1"/>
  <c r="P41" i="1" s="1"/>
  <c r="P33" i="1"/>
  <c r="P32" i="1"/>
  <c r="P24" i="1"/>
  <c r="P23" i="1" s="1"/>
  <c r="P22" i="1"/>
  <c r="P21" i="1"/>
  <c r="P20" i="1"/>
  <c r="P19" i="1"/>
  <c r="P18" i="1"/>
  <c r="P17" i="1"/>
  <c r="P15" i="1" s="1"/>
  <c r="P14" i="1" s="1"/>
  <c r="I54" i="1" l="1"/>
  <c r="G19" i="1" l="1"/>
  <c r="H19" i="1"/>
  <c r="I19" i="1"/>
  <c r="J19" i="1"/>
  <c r="K19" i="1"/>
  <c r="L19" i="1"/>
  <c r="M19" i="1"/>
  <c r="N19" i="1"/>
  <c r="O19" i="1"/>
  <c r="Q19" i="1"/>
  <c r="G20" i="1"/>
  <c r="H20" i="1"/>
  <c r="I20" i="1"/>
  <c r="J20" i="1"/>
  <c r="K20" i="1"/>
  <c r="L20" i="1"/>
  <c r="M20" i="1"/>
  <c r="N20" i="1"/>
  <c r="O20" i="1"/>
  <c r="Q20" i="1"/>
  <c r="G21" i="1"/>
  <c r="H21" i="1"/>
  <c r="I21" i="1"/>
  <c r="J21" i="1"/>
  <c r="K21" i="1"/>
  <c r="L21" i="1"/>
  <c r="M21" i="1"/>
  <c r="N21" i="1"/>
  <c r="O21" i="1"/>
  <c r="Q21" i="1"/>
  <c r="F19" i="1"/>
  <c r="F20" i="1"/>
  <c r="F21" i="1"/>
  <c r="H22" i="1"/>
  <c r="I22" i="1"/>
  <c r="J22" i="1"/>
  <c r="H18" i="1"/>
  <c r="I18" i="1"/>
  <c r="J18" i="1"/>
  <c r="J17" i="1"/>
  <c r="J15" i="1" s="1"/>
  <c r="K17" i="1"/>
  <c r="H42" i="1"/>
  <c r="I42" i="1"/>
  <c r="E21" i="1" l="1"/>
  <c r="J14" i="1"/>
  <c r="E58" i="1" l="1"/>
  <c r="E57" i="1"/>
  <c r="E56" i="1"/>
  <c r="E55" i="1"/>
  <c r="E54" i="1"/>
  <c r="E53" i="1"/>
  <c r="E49" i="1"/>
  <c r="E48" i="1"/>
  <c r="E47" i="1"/>
  <c r="E46" i="1"/>
  <c r="E45" i="1"/>
  <c r="E44" i="1"/>
  <c r="E40" i="1"/>
  <c r="E39" i="1"/>
  <c r="E38" i="1"/>
  <c r="E37" i="1"/>
  <c r="E36" i="1"/>
  <c r="E31" i="1"/>
  <c r="E30" i="1"/>
  <c r="E29" i="1"/>
  <c r="E28" i="1"/>
  <c r="E27" i="1"/>
  <c r="E26" i="1"/>
  <c r="E20" i="1"/>
  <c r="E19" i="1"/>
  <c r="Q17" i="1" l="1"/>
  <c r="Q18" i="1"/>
  <c r="Q22" i="1"/>
  <c r="Q24" i="1"/>
  <c r="Q23" i="1" s="1"/>
  <c r="Q33" i="1"/>
  <c r="Q32" i="1" s="1"/>
  <c r="Q42" i="1"/>
  <c r="Q41" i="1" s="1"/>
  <c r="Q50" i="1"/>
  <c r="Q51" i="1"/>
  <c r="Q15" i="1" l="1"/>
  <c r="Q14" i="1" s="1"/>
  <c r="M51" i="1" l="1"/>
  <c r="M50" i="1" s="1"/>
  <c r="N51" i="1"/>
  <c r="N50" i="1" s="1"/>
  <c r="O51" i="1"/>
  <c r="O50" i="1" s="1"/>
  <c r="M42" i="1"/>
  <c r="M41" i="1" s="1"/>
  <c r="N42" i="1"/>
  <c r="N41" i="1" s="1"/>
  <c r="O42" i="1"/>
  <c r="O41" i="1" s="1"/>
  <c r="M33" i="1"/>
  <c r="M32" i="1" s="1"/>
  <c r="N33" i="1"/>
  <c r="N32" i="1" s="1"/>
  <c r="O33" i="1"/>
  <c r="O32" i="1" s="1"/>
  <c r="M17" i="1"/>
  <c r="N17" i="1"/>
  <c r="O17" i="1"/>
  <c r="M18" i="1"/>
  <c r="N18" i="1"/>
  <c r="O18" i="1"/>
  <c r="M22" i="1"/>
  <c r="N22" i="1"/>
  <c r="O22" i="1"/>
  <c r="M24" i="1"/>
  <c r="M23" i="1" s="1"/>
  <c r="N24" i="1"/>
  <c r="N23" i="1" s="1"/>
  <c r="O24" i="1"/>
  <c r="O23" i="1" s="1"/>
  <c r="M15" i="1" l="1"/>
  <c r="M14" i="1" s="1"/>
  <c r="N15" i="1"/>
  <c r="N14" i="1" s="1"/>
  <c r="O15" i="1"/>
  <c r="O14" i="1" s="1"/>
  <c r="I35" i="1"/>
  <c r="I17" i="1" s="1"/>
  <c r="I15" i="1" s="1"/>
  <c r="I14" i="1" s="1"/>
  <c r="F50" i="1" l="1"/>
  <c r="G50" i="1"/>
  <c r="L42" i="1"/>
  <c r="L41" i="1" s="1"/>
  <c r="F18" i="1" l="1"/>
  <c r="G18" i="1"/>
  <c r="F17" i="1"/>
  <c r="G17" i="1"/>
  <c r="F22" i="1"/>
  <c r="G22" i="1"/>
  <c r="G15" i="1" l="1"/>
  <c r="G14" i="1" s="1"/>
  <c r="F15" i="1"/>
  <c r="F14" i="1" s="1"/>
  <c r="L51" i="1" l="1"/>
  <c r="L50" i="1" l="1"/>
  <c r="L33" i="1"/>
  <c r="L32" i="1" s="1"/>
  <c r="L22" i="1" l="1"/>
  <c r="L18" i="1"/>
  <c r="L17" i="1"/>
  <c r="L24" i="1"/>
  <c r="L23" i="1" s="1"/>
  <c r="L15" i="1" l="1"/>
  <c r="L14" i="1" s="1"/>
  <c r="K51" i="1"/>
  <c r="J51" i="1"/>
  <c r="I51" i="1"/>
  <c r="H51" i="1"/>
  <c r="K50" i="1"/>
  <c r="J50" i="1"/>
  <c r="K42" i="1"/>
  <c r="K41" i="1" s="1"/>
  <c r="I41" i="1"/>
  <c r="H35" i="1"/>
  <c r="H33" i="1" s="1"/>
  <c r="K33" i="1"/>
  <c r="J33" i="1"/>
  <c r="I33" i="1"/>
  <c r="I32" i="1" s="1"/>
  <c r="K32" i="1"/>
  <c r="K24" i="1"/>
  <c r="J24" i="1"/>
  <c r="J23" i="1" s="1"/>
  <c r="I24" i="1"/>
  <c r="I23" i="1" s="1"/>
  <c r="H24" i="1"/>
  <c r="K22" i="1"/>
  <c r="E22" i="1" s="1"/>
  <c r="K18" i="1"/>
  <c r="E18" i="1" s="1"/>
  <c r="R33" i="1" l="1"/>
  <c r="E33" i="1"/>
  <c r="H32" i="1"/>
  <c r="R32" i="1" s="1"/>
  <c r="H17" i="1"/>
  <c r="H15" i="1" s="1"/>
  <c r="H14" i="1" s="1"/>
  <c r="E35" i="1"/>
  <c r="E24" i="1"/>
  <c r="E23" i="1" s="1"/>
  <c r="R24" i="1"/>
  <c r="I50" i="1"/>
  <c r="R51" i="1"/>
  <c r="E51" i="1"/>
  <c r="H41" i="1"/>
  <c r="E17" i="1"/>
  <c r="H23" i="1"/>
  <c r="J42" i="1"/>
  <c r="K23" i="1"/>
  <c r="K15" i="1"/>
  <c r="K14" i="1" s="1"/>
  <c r="E50" i="1"/>
  <c r="E32" i="1"/>
  <c r="H50" i="1"/>
  <c r="J32" i="1"/>
  <c r="R50" i="1" l="1"/>
  <c r="E42" i="1"/>
  <c r="R42" i="1"/>
  <c r="R15" i="1" s="1"/>
  <c r="R23" i="1"/>
  <c r="E15" i="1"/>
  <c r="E14" i="1" s="1"/>
  <c r="E41" i="1"/>
  <c r="J41" i="1"/>
  <c r="R41" i="1" s="1"/>
</calcChain>
</file>

<file path=xl/sharedStrings.xml><?xml version="1.0" encoding="utf-8"?>
<sst xmlns="http://schemas.openxmlformats.org/spreadsheetml/2006/main" count="137" uniqueCount="53">
  <si>
    <t>Приложение 5</t>
  </si>
  <si>
    <t>к муниципальной программе</t>
  </si>
  <si>
    <t>«Создание условий для устойчивого экономического развития»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</si>
  <si>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</si>
  <si>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</si>
  <si>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</si>
  <si>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</si>
  <si>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</si>
  <si>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</si>
  <si>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</si>
  <si>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Итого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</si>
  <si>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</si>
  <si>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</si>
  <si>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</si>
  <si>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</si>
  <si>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</si>
  <si>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</si>
  <si>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</si>
  <si>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</si>
  <si>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</si>
  <si>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</si>
  <si>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</si>
  <si>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</si>
  <si>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</si>
  <si>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</si>
  <si>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</si>
  <si>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</si>
  <si>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</si>
  <si>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05</t>
  </si>
  <si>
    <t>0</t>
  </si>
  <si>
    <t>Создание условий для устойчивого экономического развития</t>
  </si>
  <si>
    <t>Всего</t>
  </si>
  <si>
    <t>Бюджет муниципального района (городского округа)</t>
  </si>
  <si>
    <t>в том числе:</t>
  </si>
  <si>
    <t xml:space="preserve"> </t>
  </si>
  <si>
    <t xml:space="preserve">     собственные средства бюджета муниципального образования</t>
  </si>
  <si>
    <t xml:space="preserve">     субсидии из бюджета субъекта Российской Федерации</t>
  </si>
  <si>
    <t xml:space="preserve">     субвенции из бюджета субъекта Российской Федерации</t>
  </si>
  <si>
    <t xml:space="preserve">     иные межбюджетные трансферты из бюджета субъекта Российской Федерации</t>
  </si>
  <si>
    <t>Средства бюджета субъекта Российской Федерации, планируемые к привлечению</t>
  </si>
  <si>
    <t>Иные источники</t>
  </si>
  <si>
    <t>Создание условий для развития малого и среднего предпринимательства</t>
  </si>
  <si>
    <t>Создание благоприятных условий для привлечения инвестиций</t>
  </si>
  <si>
    <t>Поддержка и взаимодействие общественных организаций и объединений граждан, действующих на территории МО "Город Сарапул"</t>
  </si>
  <si>
    <t>Развитие туризма</t>
  </si>
  <si>
    <t>2021 г.</t>
  </si>
  <si>
    <t>2022 г.</t>
  </si>
  <si>
    <t>2023 г.</t>
  </si>
  <si>
    <t>2024 г.</t>
  </si>
  <si>
    <t>2025 г.</t>
  </si>
  <si>
    <t>на 2015-2026 годы</t>
  </si>
  <si>
    <t>2026 г.</t>
  </si>
  <si>
    <t xml:space="preserve">Приложение 7 к постановлению
Администрации города Сарапула
№ 2905 от 29 декабря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</si>
</sst>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4_%205%20&#1088;&#1072;&#1073;&#1086;&#1095;&#1077;&#1077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">
          <cell r="Q2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P29">
            <v>153.45999999999998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B1" zoomScale="90" zoomScaleNormal="90" workbookViewId="0">
      <pane xSplit="2" ySplit="14" topLeftCell="D45" activePane="bottomRight" state="frozen"/>
      <selection activeCell="B1" sqref="B1"/>
      <selection pane="topRight" activeCell="D1" sqref="D1"/>
      <selection pane="bottomLeft" activeCell="B15" sqref="B15"/>
      <selection pane="bottomRight" activeCell="D7" sqref="D7"/>
    </sheetView>
  </sheetViews>
  <sheetFormatPr defaultRowHeight="12.75" outlineLevelRow="1" x14ac:dyDescent="0.25"/>
  <cols>
    <col min="1" max="2" width="9" style="1" customWidth="1"/>
    <col min="3" max="3" width="30.85546875" style="1" customWidth="1"/>
    <col min="4" max="4" width="49.7109375" style="1" customWidth="1"/>
    <col min="5" max="5" width="13.140625" style="20" customWidth="1"/>
    <col min="6" max="6" width="7.85546875" style="20" bestFit="1" customWidth="1"/>
    <col min="7" max="7" width="8.85546875" style="20" bestFit="1" customWidth="1"/>
    <col min="8" max="9" width="8.85546875" style="30" bestFit="1" customWidth="1"/>
    <col min="10" max="10" width="9.85546875" style="31" customWidth="1"/>
    <col min="11" max="12" width="6.85546875" style="1" bestFit="1" customWidth="1"/>
    <col min="13" max="15" width="9.140625" style="1"/>
    <col min="16" max="16" width="9.140625" style="35"/>
    <col min="17" max="17" width="9.140625" style="1"/>
    <col min="18" max="18" width="14.42578125" style="1" customWidth="1"/>
    <col min="19" max="16384" width="9.140625" style="1"/>
  </cols>
  <sheetData>
    <row r="1" spans="1:19" s="2" customFormat="1" x14ac:dyDescent="0.25">
      <c r="E1" s="20"/>
      <c r="F1" s="20"/>
      <c r="G1" s="20"/>
      <c r="H1" s="30"/>
      <c r="I1" s="30"/>
      <c r="J1" s="31"/>
      <c r="P1" s="35"/>
    </row>
    <row r="2" spans="1:19" ht="62.25" customHeight="1" x14ac:dyDescent="0.25">
      <c r="J2" s="36" t="s">
        <v>52</v>
      </c>
      <c r="K2" s="36"/>
      <c r="L2" s="36"/>
      <c r="M2" s="36"/>
      <c r="N2" s="36"/>
      <c r="O2" s="36"/>
    </row>
    <row r="3" spans="1:19" x14ac:dyDescent="0.25">
      <c r="J3" s="31" t="s">
        <v>0</v>
      </c>
      <c r="K3" s="24"/>
      <c r="L3" s="24"/>
      <c r="M3" s="24"/>
    </row>
    <row r="4" spans="1:19" x14ac:dyDescent="0.25">
      <c r="J4" s="31" t="s">
        <v>1</v>
      </c>
      <c r="K4" s="24"/>
      <c r="L4" s="24"/>
      <c r="M4" s="24"/>
    </row>
    <row r="5" spans="1:19" x14ac:dyDescent="0.25">
      <c r="J5" s="31" t="s">
        <v>2</v>
      </c>
      <c r="K5" s="24"/>
      <c r="L5" s="24"/>
      <c r="M5" s="24"/>
    </row>
    <row r="6" spans="1:19" x14ac:dyDescent="0.25">
      <c r="F6" s="21"/>
      <c r="J6" s="31" t="s">
        <v>50</v>
      </c>
      <c r="K6" s="24"/>
      <c r="L6" s="24"/>
      <c r="M6" s="24"/>
    </row>
    <row r="9" spans="1:19" x14ac:dyDescent="0.25">
      <c r="A9" s="40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9" x14ac:dyDescent="0.25">
      <c r="I10" s="32"/>
    </row>
    <row r="11" spans="1:19" ht="12.75" customHeight="1" x14ac:dyDescent="0.25">
      <c r="A11" s="37" t="s">
        <v>4</v>
      </c>
      <c r="B11" s="38"/>
      <c r="C11" s="37" t="s">
        <v>5</v>
      </c>
      <c r="D11" s="39" t="s">
        <v>6</v>
      </c>
      <c r="E11" s="42" t="s">
        <v>7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9" x14ac:dyDescent="0.25">
      <c r="A12" s="3" t="s">
        <v>8</v>
      </c>
      <c r="B12" s="3" t="s">
        <v>9</v>
      </c>
      <c r="C12" s="38"/>
      <c r="D12" s="38"/>
      <c r="E12" s="4" t="s">
        <v>10</v>
      </c>
      <c r="F12" s="4" t="s">
        <v>11</v>
      </c>
      <c r="G12" s="4" t="s">
        <v>12</v>
      </c>
      <c r="H12" s="4" t="s">
        <v>13</v>
      </c>
      <c r="I12" s="4" t="s">
        <v>14</v>
      </c>
      <c r="J12" s="4" t="s">
        <v>15</v>
      </c>
      <c r="K12" s="5" t="s">
        <v>16</v>
      </c>
      <c r="L12" s="6" t="s">
        <v>45</v>
      </c>
      <c r="M12" s="6" t="s">
        <v>46</v>
      </c>
      <c r="N12" s="6" t="s">
        <v>47</v>
      </c>
      <c r="O12" s="6" t="s">
        <v>48</v>
      </c>
      <c r="P12" s="6" t="s">
        <v>49</v>
      </c>
      <c r="Q12" s="6" t="s">
        <v>51</v>
      </c>
    </row>
    <row r="13" spans="1:19" x14ac:dyDescent="0.25">
      <c r="A13" s="3" t="s">
        <v>17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28" t="s">
        <v>24</v>
      </c>
      <c r="I13" s="33" t="s">
        <v>25</v>
      </c>
      <c r="J13" s="28" t="s">
        <v>26</v>
      </c>
      <c r="K13" s="7" t="s">
        <v>27</v>
      </c>
      <c r="L13" s="8">
        <v>12</v>
      </c>
      <c r="M13" s="25">
        <v>13</v>
      </c>
      <c r="N13" s="26">
        <v>14</v>
      </c>
      <c r="O13" s="8">
        <v>15</v>
      </c>
      <c r="P13" s="34">
        <v>16</v>
      </c>
      <c r="Q13" s="25">
        <v>17</v>
      </c>
    </row>
    <row r="14" spans="1:19" ht="30" customHeight="1" x14ac:dyDescent="0.25">
      <c r="A14" s="43" t="s">
        <v>28</v>
      </c>
      <c r="B14" s="43" t="s">
        <v>29</v>
      </c>
      <c r="C14" s="43" t="s">
        <v>30</v>
      </c>
      <c r="D14" s="9" t="s">
        <v>31</v>
      </c>
      <c r="E14" s="10">
        <f>E15+E21+E22</f>
        <v>1134540.33</v>
      </c>
      <c r="F14" s="10">
        <f t="shared" ref="F14:J14" si="0">F15+F21+F22</f>
        <v>94159.6</v>
      </c>
      <c r="G14" s="10">
        <f t="shared" si="0"/>
        <v>313837.3</v>
      </c>
      <c r="H14" s="10">
        <f t="shared" si="0"/>
        <v>464988.6</v>
      </c>
      <c r="I14" s="10">
        <f t="shared" si="0"/>
        <v>248344.02999999997</v>
      </c>
      <c r="J14" s="10">
        <f t="shared" si="0"/>
        <v>1201</v>
      </c>
      <c r="K14" s="11">
        <f>K15+K21+K22</f>
        <v>1002.3</v>
      </c>
      <c r="L14" s="12">
        <f>L15+L21+L22</f>
        <v>958</v>
      </c>
      <c r="M14" s="12">
        <f t="shared" ref="M14:O14" si="1">M15+M21+M22</f>
        <v>1102.5999999999999</v>
      </c>
      <c r="N14" s="12">
        <f t="shared" si="1"/>
        <v>5410.9</v>
      </c>
      <c r="O14" s="12">
        <f t="shared" si="1"/>
        <v>1172</v>
      </c>
      <c r="P14" s="12">
        <f t="shared" ref="P14:Q14" si="2">P15+P21+P22</f>
        <v>1182</v>
      </c>
      <c r="Q14" s="12">
        <f t="shared" si="2"/>
        <v>1182</v>
      </c>
      <c r="R14" s="27">
        <f>R23+R32+R41+R50</f>
        <v>1134540.3299999998</v>
      </c>
    </row>
    <row r="15" spans="1:19" outlineLevel="1" x14ac:dyDescent="0.25">
      <c r="A15" s="38"/>
      <c r="B15" s="38"/>
      <c r="C15" s="38"/>
      <c r="D15" s="13" t="s">
        <v>32</v>
      </c>
      <c r="E15" s="14">
        <f>SUM(F15:Q15)</f>
        <v>346691.32999999996</v>
      </c>
      <c r="F15" s="14">
        <f t="shared" ref="F15:J15" si="3">SUM(F17:F20)</f>
        <v>8436.2999999999993</v>
      </c>
      <c r="G15" s="14">
        <f t="shared" si="3"/>
        <v>64527.9</v>
      </c>
      <c r="H15" s="14">
        <f t="shared" si="3"/>
        <v>190946.6</v>
      </c>
      <c r="I15" s="14">
        <f t="shared" si="3"/>
        <v>71309.73</v>
      </c>
      <c r="J15" s="14">
        <f t="shared" si="3"/>
        <v>1011</v>
      </c>
      <c r="K15" s="15">
        <f>SUM(K17:K20)</f>
        <v>802.3</v>
      </c>
      <c r="L15" s="16">
        <f>SUM(L17:L20)</f>
        <v>748</v>
      </c>
      <c r="M15" s="16">
        <f t="shared" ref="M15:O15" si="4">SUM(M17:M20)</f>
        <v>892.6</v>
      </c>
      <c r="N15" s="16">
        <f t="shared" si="4"/>
        <v>5190.8999999999996</v>
      </c>
      <c r="O15" s="16">
        <f t="shared" si="4"/>
        <v>942</v>
      </c>
      <c r="P15" s="16">
        <f t="shared" ref="P15:Q15" si="5">SUM(P17:P20)</f>
        <v>942</v>
      </c>
      <c r="Q15" s="16">
        <f t="shared" si="5"/>
        <v>942</v>
      </c>
      <c r="R15" s="27">
        <f>R24+R33+R42+R51</f>
        <v>346691.33</v>
      </c>
      <c r="S15" s="27"/>
    </row>
    <row r="16" spans="1:19" outlineLevel="1" x14ac:dyDescent="0.25">
      <c r="A16" s="38"/>
      <c r="B16" s="38"/>
      <c r="C16" s="38"/>
      <c r="D16" s="13" t="s">
        <v>33</v>
      </c>
      <c r="E16" s="14" t="s">
        <v>34</v>
      </c>
      <c r="F16" s="14" t="s">
        <v>34</v>
      </c>
      <c r="G16" s="14" t="s">
        <v>34</v>
      </c>
      <c r="H16" s="29" t="s">
        <v>34</v>
      </c>
      <c r="I16" s="29" t="s">
        <v>34</v>
      </c>
      <c r="J16" s="14" t="s">
        <v>34</v>
      </c>
      <c r="K16" s="15" t="s">
        <v>34</v>
      </c>
      <c r="L16" s="17"/>
      <c r="M16" s="17"/>
      <c r="N16" s="17"/>
      <c r="O16" s="17"/>
      <c r="P16" s="17"/>
      <c r="Q16" s="17"/>
    </row>
    <row r="17" spans="1:18" ht="25.5" outlineLevel="1" x14ac:dyDescent="0.25">
      <c r="A17" s="38"/>
      <c r="B17" s="38"/>
      <c r="C17" s="38"/>
      <c r="D17" s="13" t="s">
        <v>35</v>
      </c>
      <c r="E17" s="14">
        <f t="shared" ref="E17:E22" si="6">SUM(F17:Q17)</f>
        <v>37288.629999999997</v>
      </c>
      <c r="F17" s="14">
        <f t="shared" ref="F17:L18" si="7">F26+F35+F44+F53</f>
        <v>2495</v>
      </c>
      <c r="G17" s="14">
        <f t="shared" si="7"/>
        <v>9328.9</v>
      </c>
      <c r="H17" s="14">
        <f t="shared" si="7"/>
        <v>12914.900000000001</v>
      </c>
      <c r="I17" s="14">
        <f t="shared" si="7"/>
        <v>1314.03</v>
      </c>
      <c r="J17" s="14">
        <f t="shared" si="7"/>
        <v>776</v>
      </c>
      <c r="K17" s="14">
        <f t="shared" si="7"/>
        <v>802.3</v>
      </c>
      <c r="L17" s="16">
        <f t="shared" si="7"/>
        <v>748</v>
      </c>
      <c r="M17" s="16">
        <f t="shared" ref="M17:O17" si="8">M26+M35+M44+M53</f>
        <v>892.6</v>
      </c>
      <c r="N17" s="16">
        <f t="shared" si="8"/>
        <v>5190.8999999999996</v>
      </c>
      <c r="O17" s="16">
        <f t="shared" si="8"/>
        <v>942</v>
      </c>
      <c r="P17" s="16">
        <f t="shared" ref="P17:Q17" si="9">P26+P35+P44+P53</f>
        <v>942</v>
      </c>
      <c r="Q17" s="16">
        <f t="shared" si="9"/>
        <v>942</v>
      </c>
    </row>
    <row r="18" spans="1:18" outlineLevel="1" x14ac:dyDescent="0.25">
      <c r="A18" s="38"/>
      <c r="B18" s="38"/>
      <c r="C18" s="38"/>
      <c r="D18" s="13" t="s">
        <v>36</v>
      </c>
      <c r="E18" s="14">
        <f t="shared" si="6"/>
        <v>309167.7</v>
      </c>
      <c r="F18" s="14">
        <f t="shared" si="7"/>
        <v>5941.3</v>
      </c>
      <c r="G18" s="14">
        <f t="shared" si="7"/>
        <v>55199</v>
      </c>
      <c r="H18" s="14">
        <f t="shared" si="7"/>
        <v>178031.7</v>
      </c>
      <c r="I18" s="14">
        <f t="shared" si="7"/>
        <v>69995.7</v>
      </c>
      <c r="J18" s="14">
        <f t="shared" si="7"/>
        <v>0</v>
      </c>
      <c r="K18" s="15">
        <f t="shared" si="7"/>
        <v>0</v>
      </c>
      <c r="L18" s="16">
        <f t="shared" si="7"/>
        <v>0</v>
      </c>
      <c r="M18" s="16">
        <f t="shared" ref="M18:O18" si="10">M27+M36+M45+M54</f>
        <v>0</v>
      </c>
      <c r="N18" s="16">
        <f t="shared" si="10"/>
        <v>0</v>
      </c>
      <c r="O18" s="16">
        <f t="shared" si="10"/>
        <v>0</v>
      </c>
      <c r="P18" s="16">
        <f t="shared" ref="P18:Q18" si="11">P27+P36+P45+P54</f>
        <v>0</v>
      </c>
      <c r="Q18" s="16">
        <f t="shared" si="11"/>
        <v>0</v>
      </c>
    </row>
    <row r="19" spans="1:18" outlineLevel="1" x14ac:dyDescent="0.25">
      <c r="A19" s="38"/>
      <c r="B19" s="38"/>
      <c r="C19" s="38"/>
      <c r="D19" s="13" t="s">
        <v>37</v>
      </c>
      <c r="E19" s="14">
        <f t="shared" si="6"/>
        <v>0</v>
      </c>
      <c r="F19" s="14">
        <f t="shared" ref="F19:Q19" si="12">F28+F37+F46+F55</f>
        <v>0</v>
      </c>
      <c r="G19" s="14">
        <f t="shared" si="12"/>
        <v>0</v>
      </c>
      <c r="H19" s="14">
        <f t="shared" si="12"/>
        <v>0</v>
      </c>
      <c r="I19" s="14">
        <f t="shared" si="12"/>
        <v>0</v>
      </c>
      <c r="J19" s="14">
        <f t="shared" si="12"/>
        <v>0</v>
      </c>
      <c r="K19" s="14">
        <f t="shared" si="12"/>
        <v>0</v>
      </c>
      <c r="L19" s="14">
        <f t="shared" si="12"/>
        <v>0</v>
      </c>
      <c r="M19" s="14">
        <f t="shared" si="12"/>
        <v>0</v>
      </c>
      <c r="N19" s="14">
        <f t="shared" si="12"/>
        <v>0</v>
      </c>
      <c r="O19" s="14">
        <f t="shared" si="12"/>
        <v>0</v>
      </c>
      <c r="P19" s="14">
        <f t="shared" ref="P19" si="13">P28+P37+P46+P55</f>
        <v>0</v>
      </c>
      <c r="Q19" s="14">
        <f t="shared" si="12"/>
        <v>0</v>
      </c>
    </row>
    <row r="20" spans="1:18" ht="25.5" outlineLevel="1" x14ac:dyDescent="0.25">
      <c r="A20" s="38"/>
      <c r="B20" s="38"/>
      <c r="C20" s="38"/>
      <c r="D20" s="13" t="s">
        <v>38</v>
      </c>
      <c r="E20" s="14">
        <f t="shared" si="6"/>
        <v>235</v>
      </c>
      <c r="F20" s="14">
        <f t="shared" ref="F20:Q20" si="14">F29+F38+F47+F56</f>
        <v>0</v>
      </c>
      <c r="G20" s="14">
        <f t="shared" si="14"/>
        <v>0</v>
      </c>
      <c r="H20" s="14">
        <f t="shared" si="14"/>
        <v>0</v>
      </c>
      <c r="I20" s="14">
        <f t="shared" si="14"/>
        <v>0</v>
      </c>
      <c r="J20" s="14">
        <f t="shared" si="14"/>
        <v>235</v>
      </c>
      <c r="K20" s="14">
        <f t="shared" si="14"/>
        <v>0</v>
      </c>
      <c r="L20" s="14">
        <f t="shared" si="14"/>
        <v>0</v>
      </c>
      <c r="M20" s="14">
        <f t="shared" si="14"/>
        <v>0</v>
      </c>
      <c r="N20" s="14">
        <f t="shared" si="14"/>
        <v>0</v>
      </c>
      <c r="O20" s="14">
        <f t="shared" si="14"/>
        <v>0</v>
      </c>
      <c r="P20" s="14">
        <f t="shared" ref="P20" si="15">P29+P38+P47+P56</f>
        <v>0</v>
      </c>
      <c r="Q20" s="14">
        <f t="shared" si="14"/>
        <v>0</v>
      </c>
    </row>
    <row r="21" spans="1:18" ht="25.5" outlineLevel="1" x14ac:dyDescent="0.25">
      <c r="A21" s="38"/>
      <c r="B21" s="38"/>
      <c r="C21" s="38"/>
      <c r="D21" s="13" t="s">
        <v>39</v>
      </c>
      <c r="E21" s="14">
        <f>SUM(F21:Q21)</f>
        <v>0</v>
      </c>
      <c r="F21" s="14">
        <f t="shared" ref="F21:Q21" si="16">F30+F39+F48+F57</f>
        <v>0</v>
      </c>
      <c r="G21" s="14">
        <f t="shared" si="16"/>
        <v>0</v>
      </c>
      <c r="H21" s="14">
        <f t="shared" si="16"/>
        <v>0</v>
      </c>
      <c r="I21" s="14">
        <f t="shared" si="16"/>
        <v>0</v>
      </c>
      <c r="J21" s="14">
        <f t="shared" si="16"/>
        <v>0</v>
      </c>
      <c r="K21" s="14">
        <f t="shared" si="16"/>
        <v>0</v>
      </c>
      <c r="L21" s="14">
        <f t="shared" si="16"/>
        <v>0</v>
      </c>
      <c r="M21" s="14">
        <f t="shared" si="16"/>
        <v>0</v>
      </c>
      <c r="N21" s="14">
        <f t="shared" si="16"/>
        <v>0</v>
      </c>
      <c r="O21" s="14">
        <f t="shared" si="16"/>
        <v>0</v>
      </c>
      <c r="P21" s="14">
        <f t="shared" ref="P21" si="17">P30+P39+P48+P57</f>
        <v>0</v>
      </c>
      <c r="Q21" s="14">
        <f t="shared" si="16"/>
        <v>0</v>
      </c>
    </row>
    <row r="22" spans="1:18" outlineLevel="1" x14ac:dyDescent="0.25">
      <c r="A22" s="38"/>
      <c r="B22" s="38"/>
      <c r="C22" s="38"/>
      <c r="D22" s="13" t="s">
        <v>40</v>
      </c>
      <c r="E22" s="14">
        <f t="shared" si="6"/>
        <v>787849</v>
      </c>
      <c r="F22" s="14">
        <f t="shared" ref="F22:L22" si="18">F31+F40+F49+F58</f>
        <v>85723.3</v>
      </c>
      <c r="G22" s="14">
        <f t="shared" si="18"/>
        <v>249309.4</v>
      </c>
      <c r="H22" s="14">
        <f t="shared" ref="H22:J22" si="19">H31+H40+H49+H58</f>
        <v>274042</v>
      </c>
      <c r="I22" s="14">
        <f t="shared" si="19"/>
        <v>177034.3</v>
      </c>
      <c r="J22" s="14">
        <f t="shared" si="19"/>
        <v>190</v>
      </c>
      <c r="K22" s="15">
        <f t="shared" si="18"/>
        <v>200</v>
      </c>
      <c r="L22" s="16">
        <f t="shared" si="18"/>
        <v>210</v>
      </c>
      <c r="M22" s="16">
        <f t="shared" ref="M22:O22" si="20">M31+M40+M49+M58</f>
        <v>210</v>
      </c>
      <c r="N22" s="16">
        <f t="shared" si="20"/>
        <v>220</v>
      </c>
      <c r="O22" s="16">
        <f t="shared" si="20"/>
        <v>230</v>
      </c>
      <c r="P22" s="16">
        <f t="shared" ref="P22:Q22" si="21">P31+P40+P49+P58</f>
        <v>240</v>
      </c>
      <c r="Q22" s="16">
        <f t="shared" si="21"/>
        <v>240</v>
      </c>
    </row>
    <row r="23" spans="1:18" ht="30" customHeight="1" x14ac:dyDescent="0.25">
      <c r="A23" s="43" t="s">
        <v>28</v>
      </c>
      <c r="B23" s="43" t="s">
        <v>17</v>
      </c>
      <c r="C23" s="43" t="s">
        <v>41</v>
      </c>
      <c r="D23" s="9" t="s">
        <v>31</v>
      </c>
      <c r="E23" s="10">
        <f>E24+E30+E31</f>
        <v>14060.37</v>
      </c>
      <c r="F23" s="10">
        <v>5831.9000000000005</v>
      </c>
      <c r="G23" s="10">
        <v>4618</v>
      </c>
      <c r="H23" s="10">
        <f>H24+H30+H31</f>
        <v>3089.3999999999996</v>
      </c>
      <c r="I23" s="10">
        <f>I24+I30+I31</f>
        <v>323.87</v>
      </c>
      <c r="J23" s="10">
        <f>J24+J30+J31</f>
        <v>25</v>
      </c>
      <c r="K23" s="11">
        <f>K24+K30+K31</f>
        <v>26.3</v>
      </c>
      <c r="L23" s="12">
        <f>L24+L30+L31</f>
        <v>22</v>
      </c>
      <c r="M23" s="12">
        <f t="shared" ref="M23:O23" si="22">M24+M30+M31</f>
        <v>25</v>
      </c>
      <c r="N23" s="12">
        <f t="shared" si="22"/>
        <v>23.9</v>
      </c>
      <c r="O23" s="12">
        <f t="shared" si="22"/>
        <v>25</v>
      </c>
      <c r="P23" s="12">
        <f t="shared" ref="P23:Q23" si="23">P24+P30+P31</f>
        <v>25</v>
      </c>
      <c r="Q23" s="12">
        <f t="shared" si="23"/>
        <v>25</v>
      </c>
      <c r="R23" s="27">
        <f>SUM(F23:Q23)</f>
        <v>14060.37</v>
      </c>
    </row>
    <row r="24" spans="1:18" outlineLevel="1" x14ac:dyDescent="0.25">
      <c r="A24" s="38"/>
      <c r="B24" s="38"/>
      <c r="C24" s="38"/>
      <c r="D24" s="13" t="s">
        <v>32</v>
      </c>
      <c r="E24" s="14">
        <f>SUM(F24:Q24)</f>
        <v>14060.37</v>
      </c>
      <c r="F24" s="14">
        <v>5831.9000000000005</v>
      </c>
      <c r="G24" s="14">
        <v>4618</v>
      </c>
      <c r="H24" s="14">
        <f>SUM(H26:H29)</f>
        <v>3089.3999999999996</v>
      </c>
      <c r="I24" s="14">
        <f>SUM(I26:I29)</f>
        <v>323.87</v>
      </c>
      <c r="J24" s="14">
        <f>SUM(J26:J29)</f>
        <v>25</v>
      </c>
      <c r="K24" s="15">
        <f>SUM(K26:K29)</f>
        <v>26.3</v>
      </c>
      <c r="L24" s="16">
        <f>SUM(L26:L29)</f>
        <v>22</v>
      </c>
      <c r="M24" s="16">
        <f t="shared" ref="M24:O24" si="24">SUM(M26:M29)</f>
        <v>25</v>
      </c>
      <c r="N24" s="16">
        <f t="shared" si="24"/>
        <v>23.9</v>
      </c>
      <c r="O24" s="16">
        <f t="shared" si="24"/>
        <v>25</v>
      </c>
      <c r="P24" s="16">
        <f t="shared" ref="P24:Q24" si="25">SUM(P26:P29)</f>
        <v>25</v>
      </c>
      <c r="Q24" s="16">
        <f t="shared" si="25"/>
        <v>25</v>
      </c>
      <c r="R24" s="27">
        <f>SUM(F24:Q24)</f>
        <v>14060.37</v>
      </c>
    </row>
    <row r="25" spans="1:18" outlineLevel="1" x14ac:dyDescent="0.25">
      <c r="A25" s="38"/>
      <c r="B25" s="38"/>
      <c r="C25" s="38"/>
      <c r="D25" s="13" t="s">
        <v>33</v>
      </c>
      <c r="E25" s="14" t="s">
        <v>34</v>
      </c>
      <c r="F25" s="14" t="s">
        <v>34</v>
      </c>
      <c r="G25" s="14" t="s">
        <v>34</v>
      </c>
      <c r="H25" s="14" t="s">
        <v>34</v>
      </c>
      <c r="I25" s="14" t="s">
        <v>34</v>
      </c>
      <c r="J25" s="14" t="s">
        <v>34</v>
      </c>
      <c r="K25" s="15" t="s">
        <v>34</v>
      </c>
      <c r="L25" s="17"/>
      <c r="M25" s="17"/>
      <c r="N25" s="17"/>
      <c r="O25" s="17"/>
      <c r="P25" s="17"/>
      <c r="Q25" s="17"/>
    </row>
    <row r="26" spans="1:18" ht="25.5" outlineLevel="1" x14ac:dyDescent="0.25">
      <c r="A26" s="38"/>
      <c r="B26" s="38"/>
      <c r="C26" s="38"/>
      <c r="D26" s="13" t="s">
        <v>35</v>
      </c>
      <c r="E26" s="14">
        <f t="shared" ref="E26:E31" si="26">SUM(F26:Q26)</f>
        <v>893.36999999999989</v>
      </c>
      <c r="F26" s="14">
        <v>90.6</v>
      </c>
      <c r="G26" s="14">
        <v>151</v>
      </c>
      <c r="H26" s="14">
        <v>130.69999999999999</v>
      </c>
      <c r="I26" s="14">
        <v>323.87</v>
      </c>
      <c r="J26" s="14">
        <v>25</v>
      </c>
      <c r="K26" s="14">
        <v>26.3</v>
      </c>
      <c r="L26" s="14">
        <v>22</v>
      </c>
      <c r="M26" s="14">
        <v>25</v>
      </c>
      <c r="N26" s="14">
        <v>23.9</v>
      </c>
      <c r="O26" s="14">
        <v>25</v>
      </c>
      <c r="P26" s="14">
        <v>25</v>
      </c>
      <c r="Q26" s="14">
        <v>25</v>
      </c>
    </row>
    <row r="27" spans="1:18" outlineLevel="1" x14ac:dyDescent="0.25">
      <c r="A27" s="38"/>
      <c r="B27" s="38"/>
      <c r="C27" s="38"/>
      <c r="D27" s="13" t="s">
        <v>36</v>
      </c>
      <c r="E27" s="14">
        <f t="shared" si="26"/>
        <v>13167</v>
      </c>
      <c r="F27" s="14">
        <v>5741.3</v>
      </c>
      <c r="G27" s="14">
        <v>4467</v>
      </c>
      <c r="H27" s="14">
        <v>2958.7</v>
      </c>
      <c r="I27" s="14">
        <v>0</v>
      </c>
      <c r="J27" s="14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</row>
    <row r="28" spans="1:18" outlineLevel="1" x14ac:dyDescent="0.25">
      <c r="A28" s="38"/>
      <c r="B28" s="38"/>
      <c r="C28" s="38"/>
      <c r="D28" s="13" t="s">
        <v>37</v>
      </c>
      <c r="E28" s="14">
        <f t="shared" si="26"/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8" ht="25.5" outlineLevel="1" x14ac:dyDescent="0.25">
      <c r="A29" s="38"/>
      <c r="B29" s="38"/>
      <c r="C29" s="38"/>
      <c r="D29" s="13" t="s">
        <v>38</v>
      </c>
      <c r="E29" s="14">
        <f t="shared" si="26"/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8" ht="25.5" outlineLevel="1" x14ac:dyDescent="0.25">
      <c r="A30" s="38"/>
      <c r="B30" s="38"/>
      <c r="C30" s="38"/>
      <c r="D30" s="13" t="s">
        <v>39</v>
      </c>
      <c r="E30" s="14">
        <f t="shared" si="26"/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8" outlineLevel="1" x14ac:dyDescent="0.25">
      <c r="A31" s="38"/>
      <c r="B31" s="38"/>
      <c r="C31" s="38"/>
      <c r="D31" s="13" t="s">
        <v>40</v>
      </c>
      <c r="E31" s="14">
        <f t="shared" si="26"/>
        <v>0</v>
      </c>
      <c r="F31" s="14" t="s">
        <v>29</v>
      </c>
      <c r="G31" s="14" t="s">
        <v>29</v>
      </c>
      <c r="H31" s="14" t="s">
        <v>29</v>
      </c>
      <c r="I31" s="14" t="s">
        <v>29</v>
      </c>
      <c r="J31" s="14" t="s">
        <v>29</v>
      </c>
      <c r="K31" s="15" t="s">
        <v>29</v>
      </c>
      <c r="L31" s="16" t="s">
        <v>29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</row>
    <row r="32" spans="1:18" ht="30" customHeight="1" x14ac:dyDescent="0.25">
      <c r="A32" s="43" t="s">
        <v>28</v>
      </c>
      <c r="B32" s="43" t="s">
        <v>18</v>
      </c>
      <c r="C32" s="43" t="s">
        <v>42</v>
      </c>
      <c r="D32" s="9" t="s">
        <v>31</v>
      </c>
      <c r="E32" s="10">
        <f>E33+E39+E40</f>
        <v>263.45999999999998</v>
      </c>
      <c r="F32" s="10">
        <v>10</v>
      </c>
      <c r="G32" s="10">
        <v>100</v>
      </c>
      <c r="H32" s="10">
        <f>H33+H39+H40</f>
        <v>0</v>
      </c>
      <c r="I32" s="23">
        <f>I33+I39+I40</f>
        <v>153.45999999999998</v>
      </c>
      <c r="J32" s="10">
        <f>J33+J39+J40</f>
        <v>0</v>
      </c>
      <c r="K32" s="11">
        <f>K33+K39+K40</f>
        <v>0</v>
      </c>
      <c r="L32" s="12">
        <f>L33+L39+L40</f>
        <v>0</v>
      </c>
      <c r="M32" s="12">
        <f t="shared" ref="M32:O32" si="27">M33+M39+M40</f>
        <v>0</v>
      </c>
      <c r="N32" s="12">
        <f t="shared" si="27"/>
        <v>0</v>
      </c>
      <c r="O32" s="12">
        <f t="shared" si="27"/>
        <v>0</v>
      </c>
      <c r="P32" s="12">
        <f t="shared" ref="P32:Q32" si="28">P33+P39+P40</f>
        <v>0</v>
      </c>
      <c r="Q32" s="12">
        <f t="shared" si="28"/>
        <v>0</v>
      </c>
      <c r="R32" s="27">
        <f>SUM(F32:Q32)</f>
        <v>263.45999999999998</v>
      </c>
    </row>
    <row r="33" spans="1:18" outlineLevel="1" x14ac:dyDescent="0.25">
      <c r="A33" s="38"/>
      <c r="B33" s="38"/>
      <c r="C33" s="38"/>
      <c r="D33" s="13" t="s">
        <v>32</v>
      </c>
      <c r="E33" s="14">
        <f>SUM(F33:Q33)</f>
        <v>263.45999999999998</v>
      </c>
      <c r="F33" s="14">
        <v>10</v>
      </c>
      <c r="G33" s="14">
        <v>100</v>
      </c>
      <c r="H33" s="14">
        <f>SUM(H35:H38)</f>
        <v>0</v>
      </c>
      <c r="I33" s="22">
        <f>SUM(I35:I38)</f>
        <v>153.45999999999998</v>
      </c>
      <c r="J33" s="14">
        <f>SUM(J35:J38)</f>
        <v>0</v>
      </c>
      <c r="K33" s="15">
        <f>SUM(K35:K38)</f>
        <v>0</v>
      </c>
      <c r="L33" s="16">
        <f>SUM(L35:L38)</f>
        <v>0</v>
      </c>
      <c r="M33" s="16">
        <f t="shared" ref="M33:O33" si="29">SUM(M35:M38)</f>
        <v>0</v>
      </c>
      <c r="N33" s="16">
        <f t="shared" si="29"/>
        <v>0</v>
      </c>
      <c r="O33" s="16">
        <f t="shared" si="29"/>
        <v>0</v>
      </c>
      <c r="P33" s="16">
        <f t="shared" ref="P33:Q33" si="30">SUM(P35:P38)</f>
        <v>0</v>
      </c>
      <c r="Q33" s="16">
        <f t="shared" si="30"/>
        <v>0</v>
      </c>
      <c r="R33" s="27">
        <f>SUM(F33:Q33)</f>
        <v>263.45999999999998</v>
      </c>
    </row>
    <row r="34" spans="1:18" outlineLevel="1" x14ac:dyDescent="0.25">
      <c r="A34" s="38"/>
      <c r="B34" s="38"/>
      <c r="C34" s="38"/>
      <c r="D34" s="13" t="s">
        <v>33</v>
      </c>
      <c r="E34" s="14" t="s">
        <v>34</v>
      </c>
      <c r="F34" s="14" t="s">
        <v>34</v>
      </c>
      <c r="G34" s="14" t="s">
        <v>34</v>
      </c>
      <c r="H34" s="14" t="s">
        <v>34</v>
      </c>
      <c r="I34" s="14" t="s">
        <v>34</v>
      </c>
      <c r="J34" s="14" t="s">
        <v>34</v>
      </c>
      <c r="K34" s="15" t="s">
        <v>34</v>
      </c>
      <c r="L34" s="17"/>
      <c r="M34" s="17"/>
      <c r="N34" s="17"/>
      <c r="O34" s="17"/>
      <c r="P34" s="17"/>
      <c r="Q34" s="17"/>
    </row>
    <row r="35" spans="1:18" ht="25.5" outlineLevel="1" x14ac:dyDescent="0.25">
      <c r="A35" s="38"/>
      <c r="B35" s="38"/>
      <c r="C35" s="38"/>
      <c r="D35" s="13" t="s">
        <v>35</v>
      </c>
      <c r="E35" s="14">
        <f t="shared" ref="E35:E40" si="31">SUM(F35:Q35)</f>
        <v>263.45999999999998</v>
      </c>
      <c r="F35" s="14">
        <v>10</v>
      </c>
      <c r="G35" s="14">
        <v>100</v>
      </c>
      <c r="H35" s="14">
        <f>[1]Лист1!O32</f>
        <v>0</v>
      </c>
      <c r="I35" s="22">
        <f>[2]Лист1!$P$29</f>
        <v>153.45999999999998</v>
      </c>
      <c r="J35" s="14">
        <v>0</v>
      </c>
      <c r="K35" s="15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8" outlineLevel="1" x14ac:dyDescent="0.25">
      <c r="A36" s="38"/>
      <c r="B36" s="38"/>
      <c r="C36" s="38"/>
      <c r="D36" s="13" t="s">
        <v>36</v>
      </c>
      <c r="E36" s="14">
        <f t="shared" si="31"/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5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8" outlineLevel="1" x14ac:dyDescent="0.25">
      <c r="A37" s="38"/>
      <c r="B37" s="38"/>
      <c r="C37" s="38"/>
      <c r="D37" s="13" t="s">
        <v>37</v>
      </c>
      <c r="E37" s="14">
        <f t="shared" si="31"/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5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8" ht="25.5" outlineLevel="1" x14ac:dyDescent="0.25">
      <c r="A38" s="38"/>
      <c r="B38" s="38"/>
      <c r="C38" s="38"/>
      <c r="D38" s="13" t="s">
        <v>38</v>
      </c>
      <c r="E38" s="14">
        <f t="shared" si="31"/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5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8" ht="25.5" outlineLevel="1" x14ac:dyDescent="0.25">
      <c r="A39" s="38"/>
      <c r="B39" s="38"/>
      <c r="C39" s="38"/>
      <c r="D39" s="13" t="s">
        <v>39</v>
      </c>
      <c r="E39" s="14">
        <f t="shared" si="31"/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5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8" outlineLevel="1" x14ac:dyDescent="0.25">
      <c r="A40" s="38"/>
      <c r="B40" s="38"/>
      <c r="C40" s="38"/>
      <c r="D40" s="13" t="s">
        <v>40</v>
      </c>
      <c r="E40" s="14">
        <f t="shared" si="31"/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5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8" ht="30" customHeight="1" x14ac:dyDescent="0.25">
      <c r="A41" s="43" t="s">
        <v>28</v>
      </c>
      <c r="B41" s="43" t="s">
        <v>19</v>
      </c>
      <c r="C41" s="43" t="s">
        <v>43</v>
      </c>
      <c r="D41" s="9" t="s">
        <v>31</v>
      </c>
      <c r="E41" s="10">
        <f>E42+E48+E49</f>
        <v>12149.6</v>
      </c>
      <c r="F41" s="10">
        <v>799</v>
      </c>
      <c r="G41" s="10">
        <v>861</v>
      </c>
      <c r="H41" s="10">
        <f>H42+H48+H49</f>
        <v>871</v>
      </c>
      <c r="I41" s="10">
        <f>I42+I48+I49</f>
        <v>955</v>
      </c>
      <c r="J41" s="10">
        <f>J42+J48+J49</f>
        <v>1126</v>
      </c>
      <c r="K41" s="11">
        <f>K42+K48+K49</f>
        <v>926</v>
      </c>
      <c r="L41" s="12">
        <f>L42+L48+L49</f>
        <v>936</v>
      </c>
      <c r="M41" s="12">
        <f t="shared" ref="M41:O41" si="32">M42+M48+M49</f>
        <v>1077.5999999999999</v>
      </c>
      <c r="N41" s="12">
        <f t="shared" si="32"/>
        <v>1137</v>
      </c>
      <c r="O41" s="12">
        <f t="shared" si="32"/>
        <v>1147</v>
      </c>
      <c r="P41" s="12">
        <f t="shared" ref="P41:Q41" si="33">P42+P48+P49</f>
        <v>1157</v>
      </c>
      <c r="Q41" s="12">
        <f t="shared" si="33"/>
        <v>1157</v>
      </c>
      <c r="R41" s="27">
        <f>SUM(F41:Q41)</f>
        <v>12149.6</v>
      </c>
    </row>
    <row r="42" spans="1:18" outlineLevel="1" x14ac:dyDescent="0.25">
      <c r="A42" s="38"/>
      <c r="B42" s="38"/>
      <c r="C42" s="38"/>
      <c r="D42" s="13" t="s">
        <v>32</v>
      </c>
      <c r="E42" s="14">
        <f>SUM(F42:Q42)</f>
        <v>9751.6</v>
      </c>
      <c r="F42" s="14">
        <v>651</v>
      </c>
      <c r="G42" s="14">
        <v>701</v>
      </c>
      <c r="H42" s="14">
        <f>SUM(H44:H47)</f>
        <v>701</v>
      </c>
      <c r="I42" s="14">
        <f>SUM(I44:I47)</f>
        <v>775</v>
      </c>
      <c r="J42" s="14">
        <f>SUM(J44:J47)</f>
        <v>936</v>
      </c>
      <c r="K42" s="15">
        <f>SUM(K44:K47)</f>
        <v>726</v>
      </c>
      <c r="L42" s="16">
        <f>SUM(L44:L47)</f>
        <v>726</v>
      </c>
      <c r="M42" s="16">
        <f t="shared" ref="M42:O42" si="34">SUM(M44:M47)</f>
        <v>867.6</v>
      </c>
      <c r="N42" s="16">
        <f t="shared" si="34"/>
        <v>917</v>
      </c>
      <c r="O42" s="16">
        <f t="shared" si="34"/>
        <v>917</v>
      </c>
      <c r="P42" s="16">
        <f t="shared" ref="P42:Q42" si="35">SUM(P44:P47)</f>
        <v>917</v>
      </c>
      <c r="Q42" s="16">
        <f t="shared" si="35"/>
        <v>917</v>
      </c>
      <c r="R42" s="27">
        <f>SUM(F42:Q42)</f>
        <v>9751.6</v>
      </c>
    </row>
    <row r="43" spans="1:18" outlineLevel="1" x14ac:dyDescent="0.25">
      <c r="A43" s="38"/>
      <c r="B43" s="38"/>
      <c r="C43" s="38"/>
      <c r="D43" s="13" t="s">
        <v>33</v>
      </c>
      <c r="E43" s="14" t="s">
        <v>34</v>
      </c>
      <c r="F43" s="14" t="s">
        <v>34</v>
      </c>
      <c r="G43" s="14" t="s">
        <v>34</v>
      </c>
      <c r="H43" s="14" t="s">
        <v>34</v>
      </c>
      <c r="I43" s="14" t="s">
        <v>34</v>
      </c>
      <c r="J43" s="14" t="s">
        <v>34</v>
      </c>
      <c r="K43" s="15" t="s">
        <v>34</v>
      </c>
      <c r="L43" s="19"/>
      <c r="M43" s="19"/>
      <c r="N43" s="19"/>
      <c r="O43" s="19"/>
      <c r="P43" s="19"/>
      <c r="Q43" s="19"/>
    </row>
    <row r="44" spans="1:18" ht="25.5" outlineLevel="1" x14ac:dyDescent="0.25">
      <c r="A44" s="38"/>
      <c r="B44" s="38"/>
      <c r="C44" s="38"/>
      <c r="D44" s="13" t="s">
        <v>35</v>
      </c>
      <c r="E44" s="14">
        <f t="shared" ref="E44:E49" si="36">SUM(F44:Q44)</f>
        <v>9516.6</v>
      </c>
      <c r="F44" s="14">
        <v>651</v>
      </c>
      <c r="G44" s="14">
        <v>701</v>
      </c>
      <c r="H44" s="14">
        <v>701</v>
      </c>
      <c r="I44" s="14">
        <v>775</v>
      </c>
      <c r="J44" s="14">
        <v>701</v>
      </c>
      <c r="K44" s="15">
        <v>726</v>
      </c>
      <c r="L44" s="19">
        <v>726</v>
      </c>
      <c r="M44" s="19">
        <v>867.6</v>
      </c>
      <c r="N44" s="19">
        <v>917</v>
      </c>
      <c r="O44" s="19">
        <v>917</v>
      </c>
      <c r="P44" s="19">
        <v>917</v>
      </c>
      <c r="Q44" s="19">
        <v>917</v>
      </c>
    </row>
    <row r="45" spans="1:18" outlineLevel="1" x14ac:dyDescent="0.25">
      <c r="A45" s="38"/>
      <c r="B45" s="38"/>
      <c r="C45" s="38"/>
      <c r="D45" s="13" t="s">
        <v>36</v>
      </c>
      <c r="E45" s="14">
        <f t="shared" si="36"/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</row>
    <row r="46" spans="1:18" outlineLevel="1" x14ac:dyDescent="0.25">
      <c r="A46" s="38"/>
      <c r="B46" s="38"/>
      <c r="C46" s="38"/>
      <c r="D46" s="13" t="s">
        <v>37</v>
      </c>
      <c r="E46" s="14">
        <f t="shared" si="36"/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5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</row>
    <row r="47" spans="1:18" ht="25.5" outlineLevel="1" x14ac:dyDescent="0.25">
      <c r="A47" s="38"/>
      <c r="B47" s="38"/>
      <c r="C47" s="38"/>
      <c r="D47" s="13" t="s">
        <v>38</v>
      </c>
      <c r="E47" s="14">
        <f t="shared" si="36"/>
        <v>235</v>
      </c>
      <c r="F47" s="14">
        <v>0</v>
      </c>
      <c r="G47" s="14">
        <v>0</v>
      </c>
      <c r="H47" s="14">
        <v>0</v>
      </c>
      <c r="I47" s="14">
        <v>0</v>
      </c>
      <c r="J47" s="14">
        <v>235</v>
      </c>
      <c r="K47" s="15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</row>
    <row r="48" spans="1:18" ht="25.5" outlineLevel="1" x14ac:dyDescent="0.25">
      <c r="A48" s="38"/>
      <c r="B48" s="38"/>
      <c r="C48" s="38"/>
      <c r="D48" s="13" t="s">
        <v>39</v>
      </c>
      <c r="E48" s="14">
        <f t="shared" si="36"/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5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</row>
    <row r="49" spans="1:18" outlineLevel="1" x14ac:dyDescent="0.25">
      <c r="A49" s="38"/>
      <c r="B49" s="38"/>
      <c r="C49" s="38"/>
      <c r="D49" s="13" t="s">
        <v>40</v>
      </c>
      <c r="E49" s="14">
        <f t="shared" si="36"/>
        <v>2398</v>
      </c>
      <c r="F49" s="14">
        <v>148</v>
      </c>
      <c r="G49" s="14">
        <v>160</v>
      </c>
      <c r="H49" s="14">
        <v>170</v>
      </c>
      <c r="I49" s="14">
        <v>180</v>
      </c>
      <c r="J49" s="14">
        <v>190</v>
      </c>
      <c r="K49" s="15">
        <v>200</v>
      </c>
      <c r="L49" s="19">
        <v>210</v>
      </c>
      <c r="M49" s="19">
        <v>210</v>
      </c>
      <c r="N49" s="19">
        <v>220</v>
      </c>
      <c r="O49" s="19">
        <v>230</v>
      </c>
      <c r="P49" s="19">
        <v>240</v>
      </c>
      <c r="Q49" s="19">
        <v>240</v>
      </c>
    </row>
    <row r="50" spans="1:18" x14ac:dyDescent="0.25">
      <c r="A50" s="43" t="s">
        <v>28</v>
      </c>
      <c r="B50" s="43" t="s">
        <v>20</v>
      </c>
      <c r="C50" s="43" t="s">
        <v>44</v>
      </c>
      <c r="D50" s="9" t="s">
        <v>31</v>
      </c>
      <c r="E50" s="10">
        <f>E51+E57+E58</f>
        <v>1108066.8999999999</v>
      </c>
      <c r="F50" s="10">
        <f t="shared" ref="F50:G50" si="37">F51+F57+F58</f>
        <v>87518.7</v>
      </c>
      <c r="G50" s="10">
        <f t="shared" si="37"/>
        <v>308258.3</v>
      </c>
      <c r="H50" s="10">
        <f>H51+H57+H58</f>
        <v>461028.2</v>
      </c>
      <c r="I50" s="10">
        <f>I51+I57+I58</f>
        <v>246911.69999999998</v>
      </c>
      <c r="J50" s="10">
        <f>J51+J57+J58</f>
        <v>50</v>
      </c>
      <c r="K50" s="11">
        <f>K51+K57+K58</f>
        <v>50</v>
      </c>
      <c r="L50" s="12">
        <f>L51+L57+L58</f>
        <v>0</v>
      </c>
      <c r="M50" s="12">
        <f t="shared" ref="M50:O50" si="38">M51+M57+M58</f>
        <v>0</v>
      </c>
      <c r="N50" s="12">
        <f t="shared" si="38"/>
        <v>4250</v>
      </c>
      <c r="O50" s="12">
        <f t="shared" si="38"/>
        <v>0</v>
      </c>
      <c r="P50" s="12">
        <f t="shared" ref="P50:Q50" si="39">P51+P57+P58</f>
        <v>0</v>
      </c>
      <c r="Q50" s="12">
        <f t="shared" si="39"/>
        <v>0</v>
      </c>
      <c r="R50" s="27">
        <f>SUM(F50:Q50)</f>
        <v>1108066.8999999999</v>
      </c>
    </row>
    <row r="51" spans="1:18" outlineLevel="1" x14ac:dyDescent="0.25">
      <c r="A51" s="38"/>
      <c r="B51" s="38"/>
      <c r="C51" s="38"/>
      <c r="D51" s="13" t="s">
        <v>32</v>
      </c>
      <c r="E51" s="14">
        <f>SUM(F51:Q51)</f>
        <v>322615.90000000002</v>
      </c>
      <c r="F51" s="14">
        <v>1943.4</v>
      </c>
      <c r="G51" s="14">
        <v>59108.9</v>
      </c>
      <c r="H51" s="14">
        <f>SUM(H53:H56)</f>
        <v>187156.2</v>
      </c>
      <c r="I51" s="14">
        <f>SUM(I53:I56)</f>
        <v>70057.399999999994</v>
      </c>
      <c r="J51" s="14">
        <f>SUM(J53:J56)</f>
        <v>50</v>
      </c>
      <c r="K51" s="15">
        <f>SUM(K53:K56)</f>
        <v>50</v>
      </c>
      <c r="L51" s="16">
        <f>SUM(L53:L56)</f>
        <v>0</v>
      </c>
      <c r="M51" s="16">
        <f t="shared" ref="M51:O51" si="40">SUM(M53:M56)</f>
        <v>0</v>
      </c>
      <c r="N51" s="16">
        <f t="shared" si="40"/>
        <v>4250</v>
      </c>
      <c r="O51" s="16">
        <f t="shared" si="40"/>
        <v>0</v>
      </c>
      <c r="P51" s="16">
        <f t="shared" ref="P51:Q51" si="41">SUM(P53:P56)</f>
        <v>0</v>
      </c>
      <c r="Q51" s="16">
        <f t="shared" si="41"/>
        <v>0</v>
      </c>
      <c r="R51" s="27">
        <f>SUM(F51:Q51)</f>
        <v>322615.90000000002</v>
      </c>
    </row>
    <row r="52" spans="1:18" outlineLevel="1" x14ac:dyDescent="0.25">
      <c r="A52" s="38"/>
      <c r="B52" s="38"/>
      <c r="C52" s="38"/>
      <c r="D52" s="13" t="s">
        <v>33</v>
      </c>
      <c r="E52" s="14"/>
      <c r="F52" s="14" t="s">
        <v>34</v>
      </c>
      <c r="G52" s="14" t="s">
        <v>34</v>
      </c>
      <c r="H52" s="14" t="s">
        <v>34</v>
      </c>
      <c r="I52" s="14" t="s">
        <v>34</v>
      </c>
      <c r="J52" s="14" t="s">
        <v>34</v>
      </c>
      <c r="K52" s="15" t="s">
        <v>34</v>
      </c>
      <c r="L52" s="17"/>
      <c r="M52" s="17"/>
      <c r="N52" s="17"/>
      <c r="O52" s="17"/>
      <c r="P52" s="17"/>
      <c r="Q52" s="17"/>
    </row>
    <row r="53" spans="1:18" ht="25.5" outlineLevel="1" x14ac:dyDescent="0.25">
      <c r="A53" s="38"/>
      <c r="B53" s="38"/>
      <c r="C53" s="38"/>
      <c r="D53" s="13" t="s">
        <v>35</v>
      </c>
      <c r="E53" s="14">
        <f t="shared" ref="E53:E58" si="42">SUM(F53:Q53)</f>
        <v>26615.200000000001</v>
      </c>
      <c r="F53" s="14">
        <v>1743.4</v>
      </c>
      <c r="G53" s="14">
        <v>8376.9</v>
      </c>
      <c r="H53" s="14">
        <v>12083.2</v>
      </c>
      <c r="I53" s="14">
        <v>61.7</v>
      </c>
      <c r="J53" s="14">
        <v>50</v>
      </c>
      <c r="K53" s="15">
        <v>50</v>
      </c>
      <c r="L53" s="16">
        <v>0</v>
      </c>
      <c r="M53" s="16">
        <v>0</v>
      </c>
      <c r="N53" s="16">
        <v>4250</v>
      </c>
      <c r="O53" s="16">
        <v>0</v>
      </c>
      <c r="P53" s="16">
        <v>0</v>
      </c>
      <c r="Q53" s="16">
        <v>0</v>
      </c>
    </row>
    <row r="54" spans="1:18" outlineLevel="1" x14ac:dyDescent="0.25">
      <c r="A54" s="38"/>
      <c r="B54" s="38"/>
      <c r="C54" s="38"/>
      <c r="D54" s="13" t="s">
        <v>36</v>
      </c>
      <c r="E54" s="14">
        <f t="shared" si="42"/>
        <v>296000.7</v>
      </c>
      <c r="F54" s="14">
        <v>200</v>
      </c>
      <c r="G54" s="14">
        <v>50732</v>
      </c>
      <c r="H54" s="14">
        <v>175073</v>
      </c>
      <c r="I54" s="14">
        <f>69987.7+8</f>
        <v>69995.7</v>
      </c>
      <c r="J54" s="14">
        <v>0</v>
      </c>
      <c r="K54" s="15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</row>
    <row r="55" spans="1:18" outlineLevel="1" x14ac:dyDescent="0.25">
      <c r="A55" s="38"/>
      <c r="B55" s="38"/>
      <c r="C55" s="38"/>
      <c r="D55" s="13" t="s">
        <v>37</v>
      </c>
      <c r="E55" s="14">
        <f t="shared" si="42"/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5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</row>
    <row r="56" spans="1:18" ht="25.5" outlineLevel="1" x14ac:dyDescent="0.25">
      <c r="A56" s="38"/>
      <c r="B56" s="38"/>
      <c r="C56" s="38"/>
      <c r="D56" s="13" t="s">
        <v>38</v>
      </c>
      <c r="E56" s="14">
        <f t="shared" si="42"/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5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</row>
    <row r="57" spans="1:18" ht="25.5" outlineLevel="1" x14ac:dyDescent="0.25">
      <c r="A57" s="38"/>
      <c r="B57" s="38"/>
      <c r="C57" s="38"/>
      <c r="D57" s="13" t="s">
        <v>39</v>
      </c>
      <c r="E57" s="14">
        <f t="shared" si="42"/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5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8" outlineLevel="1" x14ac:dyDescent="0.25">
      <c r="A58" s="38"/>
      <c r="B58" s="38"/>
      <c r="C58" s="38"/>
      <c r="D58" s="13" t="s">
        <v>40</v>
      </c>
      <c r="E58" s="14">
        <f t="shared" si="42"/>
        <v>785451</v>
      </c>
      <c r="F58" s="14">
        <v>85575.3</v>
      </c>
      <c r="G58" s="14">
        <v>249149.4</v>
      </c>
      <c r="H58" s="14">
        <v>273872</v>
      </c>
      <c r="I58" s="14">
        <v>176854.3</v>
      </c>
      <c r="J58" s="14">
        <v>0</v>
      </c>
      <c r="K58" s="15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60" spans="1:18" x14ac:dyDescent="0.25">
      <c r="F60" s="21"/>
      <c r="G60" s="21"/>
    </row>
    <row r="61" spans="1:18" x14ac:dyDescent="0.25">
      <c r="G61" s="21"/>
    </row>
  </sheetData>
  <mergeCells count="21">
    <mergeCell ref="A14:A22"/>
    <mergeCell ref="B14:B22"/>
    <mergeCell ref="C14:C22"/>
    <mergeCell ref="A23:A31"/>
    <mergeCell ref="B23:B31"/>
    <mergeCell ref="C23:C31"/>
    <mergeCell ref="A50:A58"/>
    <mergeCell ref="B50:B58"/>
    <mergeCell ref="C50:C58"/>
    <mergeCell ref="A32:A40"/>
    <mergeCell ref="B32:B40"/>
    <mergeCell ref="C32:C40"/>
    <mergeCell ref="A41:A49"/>
    <mergeCell ref="B41:B49"/>
    <mergeCell ref="C41:C49"/>
    <mergeCell ref="J2:O2"/>
    <mergeCell ref="A11:B11"/>
    <mergeCell ref="C11:C12"/>
    <mergeCell ref="D11:D12"/>
    <mergeCell ref="A9:K9"/>
    <mergeCell ref="E11:Q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Суханова</dc:creator>
  <cp:lastModifiedBy>SAR-ECO_01</cp:lastModifiedBy>
  <cp:lastPrinted>2024-02-06T06:33:39Z</cp:lastPrinted>
  <dcterms:created xsi:type="dcterms:W3CDTF">2017-07-17T09:12:37Z</dcterms:created>
  <dcterms:modified xsi:type="dcterms:W3CDTF">2024-02-28T10:16:59Z</dcterms:modified>
</cp:coreProperties>
</file>