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25" windowWidth="8295" windowHeight="3285"/>
  </bookViews>
  <sheets>
    <sheet name="прил.3" sheetId="3" r:id="rId1"/>
  </sheets>
  <definedNames>
    <definedName name="_xlnm.Print_Titles" localSheetId="0">прил.3!$12:$12</definedName>
    <definedName name="_xlnm.Print_Area" localSheetId="0">прил.3!$A$1:$K$614</definedName>
  </definedNames>
  <calcPr calcId="144525"/>
</workbook>
</file>

<file path=xl/calcChain.xml><?xml version="1.0" encoding="utf-8"?>
<calcChain xmlns="http://schemas.openxmlformats.org/spreadsheetml/2006/main">
  <c r="G374" i="3" l="1"/>
  <c r="G373" i="3"/>
  <c r="G372" i="3"/>
  <c r="G362" i="3"/>
  <c r="G361" i="3"/>
  <c r="G302" i="3"/>
  <c r="G214" i="3"/>
  <c r="G213" i="3"/>
  <c r="G212" i="3"/>
  <c r="G211" i="3"/>
  <c r="G210" i="3"/>
  <c r="G183" i="3"/>
  <c r="G13" i="3"/>
  <c r="G391" i="3" l="1"/>
  <c r="G392" i="3"/>
  <c r="G547" i="3"/>
  <c r="G546" i="3"/>
  <c r="K598" i="3"/>
  <c r="J598" i="3"/>
  <c r="I598" i="3"/>
  <c r="K595" i="3"/>
  <c r="J595" i="3"/>
  <c r="J594" i="3" s="1"/>
  <c r="I595" i="3"/>
  <c r="I594" i="3" s="1"/>
  <c r="G598" i="3"/>
  <c r="G594" i="3" s="1"/>
  <c r="G595" i="3"/>
  <c r="G492" i="3"/>
  <c r="G490" i="3"/>
  <c r="G487" i="3" s="1"/>
  <c r="G488" i="3"/>
  <c r="K493" i="3"/>
  <c r="I493" i="3"/>
  <c r="K492" i="3"/>
  <c r="I492" i="3"/>
  <c r="K491" i="3"/>
  <c r="I491" i="3"/>
  <c r="K490" i="3"/>
  <c r="I490" i="3"/>
  <c r="K489" i="3"/>
  <c r="I489" i="3"/>
  <c r="K488" i="3"/>
  <c r="I488" i="3"/>
  <c r="G494" i="3"/>
  <c r="I494" i="3"/>
  <c r="K494" i="3"/>
  <c r="K467" i="3"/>
  <c r="J467" i="3"/>
  <c r="I467" i="3"/>
  <c r="K465" i="3"/>
  <c r="J465" i="3"/>
  <c r="I465" i="3"/>
  <c r="G473" i="3"/>
  <c r="G471" i="3"/>
  <c r="G469" i="3"/>
  <c r="G467" i="3"/>
  <c r="G465" i="3"/>
  <c r="K413" i="3"/>
  <c r="J413" i="3"/>
  <c r="I413" i="3"/>
  <c r="K411" i="3"/>
  <c r="J411" i="3"/>
  <c r="I411" i="3"/>
  <c r="K409" i="3"/>
  <c r="J409" i="3"/>
  <c r="I409" i="3"/>
  <c r="K407" i="3"/>
  <c r="J407" i="3"/>
  <c r="I407" i="3"/>
  <c r="G413" i="3"/>
  <c r="G411" i="3"/>
  <c r="G409" i="3"/>
  <c r="G407" i="3"/>
  <c r="K385" i="3"/>
  <c r="J385" i="3"/>
  <c r="I385" i="3"/>
  <c r="K383" i="3"/>
  <c r="J383" i="3"/>
  <c r="I383" i="3"/>
  <c r="K381" i="3"/>
  <c r="J381" i="3"/>
  <c r="I381" i="3"/>
  <c r="K379" i="3"/>
  <c r="J379" i="3"/>
  <c r="I379" i="3"/>
  <c r="G385" i="3"/>
  <c r="G383" i="3"/>
  <c r="G381" i="3"/>
  <c r="G379" i="3"/>
  <c r="K354" i="3"/>
  <c r="J354" i="3"/>
  <c r="I354" i="3"/>
  <c r="K352" i="3"/>
  <c r="J352" i="3"/>
  <c r="I352" i="3"/>
  <c r="K350" i="3"/>
  <c r="J350" i="3"/>
  <c r="I350" i="3"/>
  <c r="K348" i="3"/>
  <c r="J348" i="3"/>
  <c r="I348" i="3"/>
  <c r="K346" i="3"/>
  <c r="J346" i="3"/>
  <c r="I346" i="3"/>
  <c r="G354" i="3"/>
  <c r="G352" i="3"/>
  <c r="G350" i="3"/>
  <c r="G348" i="3"/>
  <c r="G346" i="3"/>
  <c r="K234" i="3"/>
  <c r="J234" i="3"/>
  <c r="I234" i="3"/>
  <c r="K232" i="3"/>
  <c r="J232" i="3"/>
  <c r="I232" i="3"/>
  <c r="K230" i="3"/>
  <c r="J230" i="3"/>
  <c r="I230" i="3"/>
  <c r="K228" i="3"/>
  <c r="J228" i="3"/>
  <c r="I228" i="3"/>
  <c r="K226" i="3"/>
  <c r="J226" i="3"/>
  <c r="I226" i="3"/>
  <c r="G234" i="3"/>
  <c r="G232" i="3"/>
  <c r="G230" i="3"/>
  <c r="G228" i="3"/>
  <c r="G226" i="3"/>
  <c r="K121" i="3"/>
  <c r="J121" i="3"/>
  <c r="I121" i="3"/>
  <c r="K119" i="3"/>
  <c r="J119" i="3"/>
  <c r="I119" i="3"/>
  <c r="K117" i="3"/>
  <c r="J117" i="3"/>
  <c r="I117" i="3"/>
  <c r="K115" i="3"/>
  <c r="J115" i="3"/>
  <c r="I115" i="3"/>
  <c r="K113" i="3"/>
  <c r="J113" i="3"/>
  <c r="I113" i="3"/>
  <c r="K109" i="3"/>
  <c r="J109" i="3"/>
  <c r="I109" i="3"/>
  <c r="K107" i="3"/>
  <c r="J107" i="3"/>
  <c r="I107" i="3"/>
  <c r="K105" i="3"/>
  <c r="J105" i="3"/>
  <c r="I105" i="3"/>
  <c r="K103" i="3"/>
  <c r="J103" i="3"/>
  <c r="I103" i="3"/>
  <c r="G121" i="3"/>
  <c r="G119" i="3"/>
  <c r="G117" i="3"/>
  <c r="G115" i="3"/>
  <c r="G113" i="3"/>
  <c r="G109" i="3"/>
  <c r="G107" i="3"/>
  <c r="G105" i="3"/>
  <c r="G103" i="3"/>
  <c r="K532" i="3"/>
  <c r="I532" i="3"/>
  <c r="G532" i="3"/>
  <c r="K191" i="3"/>
  <c r="I191" i="3"/>
  <c r="G191" i="3"/>
  <c r="G189" i="3" s="1"/>
  <c r="I151" i="3"/>
  <c r="K151" i="3"/>
  <c r="K594" i="3" l="1"/>
  <c r="I464" i="3"/>
  <c r="K406" i="3"/>
  <c r="J406" i="3"/>
  <c r="J464" i="3"/>
  <c r="K464" i="3"/>
  <c r="G464" i="3"/>
  <c r="J378" i="3"/>
  <c r="J345" i="3"/>
  <c r="I406" i="3"/>
  <c r="G406" i="3"/>
  <c r="K378" i="3"/>
  <c r="I378" i="3"/>
  <c r="G378" i="3"/>
  <c r="I345" i="3"/>
  <c r="K345" i="3"/>
  <c r="J225" i="3"/>
  <c r="G345" i="3"/>
  <c r="I225" i="3"/>
  <c r="G225" i="3"/>
  <c r="K225" i="3"/>
  <c r="J102" i="3"/>
  <c r="K102" i="3"/>
  <c r="I102" i="3"/>
  <c r="G102" i="3"/>
  <c r="K614" i="3" l="1"/>
  <c r="K613" i="3"/>
  <c r="K611" i="3"/>
  <c r="K610" i="3"/>
  <c r="K609" i="3"/>
  <c r="K608" i="3"/>
  <c r="K606" i="3"/>
  <c r="K605" i="3"/>
  <c r="K604" i="3"/>
  <c r="K603" i="3"/>
  <c r="K602" i="3"/>
  <c r="K601" i="3"/>
  <c r="K600" i="3"/>
  <c r="K593" i="3"/>
  <c r="K592" i="3"/>
  <c r="K591" i="3"/>
  <c r="K590" i="3"/>
  <c r="K589" i="3"/>
  <c r="K588" i="3"/>
  <c r="K587" i="3"/>
  <c r="K586" i="3"/>
  <c r="K585" i="3"/>
  <c r="K584" i="3"/>
  <c r="K583" i="3"/>
  <c r="K582" i="3"/>
  <c r="K581" i="3"/>
  <c r="K580" i="3"/>
  <c r="K579" i="3"/>
  <c r="K578" i="3"/>
  <c r="K577" i="3"/>
  <c r="K576" i="3"/>
  <c r="K575" i="3"/>
  <c r="K574" i="3"/>
  <c r="K573" i="3"/>
  <c r="K572" i="3"/>
  <c r="K571" i="3"/>
  <c r="K570" i="3"/>
  <c r="K568" i="3"/>
  <c r="K567" i="3"/>
  <c r="K566" i="3"/>
  <c r="K565" i="3"/>
  <c r="K564" i="3"/>
  <c r="K563" i="3"/>
  <c r="K562" i="3"/>
  <c r="K561" i="3"/>
  <c r="K560" i="3"/>
  <c r="K559" i="3"/>
  <c r="K558" i="3"/>
  <c r="K557" i="3"/>
  <c r="K556" i="3"/>
  <c r="K555" i="3"/>
  <c r="K554" i="3"/>
  <c r="K553" i="3"/>
  <c r="K552" i="3"/>
  <c r="K551" i="3"/>
  <c r="K550" i="3"/>
  <c r="K549" i="3"/>
  <c r="K548" i="3"/>
  <c r="K547" i="3"/>
  <c r="K546" i="3"/>
  <c r="K545" i="3"/>
  <c r="K544" i="3"/>
  <c r="K543" i="3"/>
  <c r="K542" i="3"/>
  <c r="K541" i="3"/>
  <c r="K540" i="3"/>
  <c r="K539" i="3"/>
  <c r="K537" i="3"/>
  <c r="K536" i="3"/>
  <c r="K535" i="3"/>
  <c r="K534" i="3"/>
  <c r="K533" i="3"/>
  <c r="K531" i="3"/>
  <c r="K530" i="3"/>
  <c r="K529" i="3"/>
  <c r="K528" i="3"/>
  <c r="K527" i="3"/>
  <c r="K526" i="3"/>
  <c r="K525" i="3"/>
  <c r="K524" i="3"/>
  <c r="K523" i="3"/>
  <c r="K522" i="3"/>
  <c r="K521" i="3"/>
  <c r="K520" i="3"/>
  <c r="K519" i="3"/>
  <c r="K518" i="3"/>
  <c r="K517" i="3"/>
  <c r="K516" i="3"/>
  <c r="K515" i="3"/>
  <c r="K514" i="3"/>
  <c r="K513" i="3"/>
  <c r="K512" i="3"/>
  <c r="K511" i="3"/>
  <c r="K510" i="3"/>
  <c r="K509" i="3"/>
  <c r="K508" i="3"/>
  <c r="K507" i="3"/>
  <c r="K506" i="3"/>
  <c r="K505" i="3"/>
  <c r="K504" i="3"/>
  <c r="K503" i="3"/>
  <c r="K502" i="3"/>
  <c r="K501" i="3"/>
  <c r="K500" i="3"/>
  <c r="K499" i="3"/>
  <c r="K498" i="3"/>
  <c r="K497" i="3"/>
  <c r="K496" i="3"/>
  <c r="K495" i="3"/>
  <c r="K487" i="3"/>
  <c r="K486" i="3"/>
  <c r="K485" i="3"/>
  <c r="K484" i="3"/>
  <c r="K483" i="3"/>
  <c r="K482" i="3"/>
  <c r="K481" i="3"/>
  <c r="K480" i="3"/>
  <c r="K479" i="3"/>
  <c r="K478" i="3"/>
  <c r="K477" i="3"/>
  <c r="K476" i="3"/>
  <c r="K475" i="3"/>
  <c r="K463" i="3"/>
  <c r="K462" i="3"/>
  <c r="K461" i="3"/>
  <c r="K460" i="3"/>
  <c r="K459" i="3"/>
  <c r="K458" i="3"/>
  <c r="K457" i="3"/>
  <c r="K456" i="3"/>
  <c r="K455" i="3"/>
  <c r="K454" i="3"/>
  <c r="K453" i="3"/>
  <c r="K452" i="3"/>
  <c r="K451" i="3"/>
  <c r="K450" i="3"/>
  <c r="K449" i="3"/>
  <c r="K448" i="3"/>
  <c r="K447" i="3"/>
  <c r="K446" i="3"/>
  <c r="K445" i="3"/>
  <c r="K444" i="3"/>
  <c r="K443" i="3"/>
  <c r="K441" i="3"/>
  <c r="K440" i="3"/>
  <c r="K439" i="3"/>
  <c r="K438" i="3"/>
  <c r="K437" i="3"/>
  <c r="K436" i="3"/>
  <c r="K435" i="3"/>
  <c r="K434" i="3"/>
  <c r="K433" i="3"/>
  <c r="K432" i="3"/>
  <c r="K431" i="3"/>
  <c r="K430" i="3"/>
  <c r="K429" i="3"/>
  <c r="K428" i="3"/>
  <c r="K427" i="3"/>
  <c r="K426" i="3"/>
  <c r="K425" i="3"/>
  <c r="K424" i="3"/>
  <c r="K423" i="3"/>
  <c r="K422" i="3"/>
  <c r="K421" i="3"/>
  <c r="K420" i="3"/>
  <c r="K419" i="3"/>
  <c r="K418" i="3"/>
  <c r="K417" i="3"/>
  <c r="K416" i="3"/>
  <c r="K415" i="3"/>
  <c r="K405" i="3"/>
  <c r="K404" i="3"/>
  <c r="K403" i="3"/>
  <c r="K402" i="3"/>
  <c r="K401" i="3"/>
  <c r="K400" i="3"/>
  <c r="K399" i="3"/>
  <c r="K398" i="3"/>
  <c r="K397" i="3"/>
  <c r="K396" i="3"/>
  <c r="K395" i="3"/>
  <c r="K394" i="3"/>
  <c r="K393" i="3"/>
  <c r="K392" i="3"/>
  <c r="K391" i="3"/>
  <c r="K390" i="3"/>
  <c r="K389" i="3"/>
  <c r="K388" i="3"/>
  <c r="K387" i="3"/>
  <c r="K377" i="3"/>
  <c r="K376" i="3"/>
  <c r="K375" i="3"/>
  <c r="K374" i="3"/>
  <c r="K373" i="3"/>
  <c r="K372" i="3"/>
  <c r="K371" i="3"/>
  <c r="K370" i="3"/>
  <c r="K369" i="3"/>
  <c r="K368" i="3"/>
  <c r="K367" i="3"/>
  <c r="K366" i="3"/>
  <c r="K365" i="3"/>
  <c r="K364" i="3"/>
  <c r="K363" i="3"/>
  <c r="K362" i="3"/>
  <c r="K361" i="3"/>
  <c r="K360" i="3"/>
  <c r="K359" i="3"/>
  <c r="K358" i="3"/>
  <c r="K357" i="3"/>
  <c r="K356" i="3"/>
  <c r="K344" i="3"/>
  <c r="K343" i="3"/>
  <c r="K342" i="3"/>
  <c r="K341" i="3"/>
  <c r="K340" i="3"/>
  <c r="K339" i="3"/>
  <c r="K338" i="3"/>
  <c r="K337" i="3"/>
  <c r="K336" i="3"/>
  <c r="K335" i="3"/>
  <c r="K334" i="3"/>
  <c r="K333" i="3"/>
  <c r="K332" i="3"/>
  <c r="K331" i="3"/>
  <c r="K330" i="3"/>
  <c r="K329" i="3"/>
  <c r="K327" i="3"/>
  <c r="K326" i="3"/>
  <c r="K325" i="3"/>
  <c r="K324" i="3"/>
  <c r="K323" i="3"/>
  <c r="K322" i="3"/>
  <c r="K321" i="3"/>
  <c r="K320" i="3"/>
  <c r="K319" i="3"/>
  <c r="K318" i="3"/>
  <c r="K317" i="3"/>
  <c r="K316" i="3"/>
  <c r="K315" i="3"/>
  <c r="K314" i="3"/>
  <c r="K313" i="3"/>
  <c r="K312" i="3"/>
  <c r="K311" i="3"/>
  <c r="K310" i="3"/>
  <c r="K309" i="3"/>
  <c r="K308" i="3"/>
  <c r="K307" i="3"/>
  <c r="K306" i="3"/>
  <c r="K305" i="3"/>
  <c r="K304" i="3"/>
  <c r="K303" i="3"/>
  <c r="K302" i="3"/>
  <c r="K301" i="3"/>
  <c r="K300" i="3"/>
  <c r="K299" i="3"/>
  <c r="K298" i="3"/>
  <c r="K297" i="3"/>
  <c r="K296" i="3"/>
  <c r="K295" i="3"/>
  <c r="K293" i="3"/>
  <c r="K292" i="3"/>
  <c r="K291" i="3"/>
  <c r="K290" i="3"/>
  <c r="K289" i="3"/>
  <c r="K288" i="3"/>
  <c r="K287" i="3"/>
  <c r="K286" i="3"/>
  <c r="K285" i="3"/>
  <c r="K284" i="3"/>
  <c r="K283" i="3"/>
  <c r="K282" i="3"/>
  <c r="K281" i="3"/>
  <c r="K280" i="3"/>
  <c r="K279" i="3"/>
  <c r="K278" i="3"/>
  <c r="K277" i="3"/>
  <c r="K276" i="3"/>
  <c r="K275" i="3"/>
  <c r="K274" i="3"/>
  <c r="K273" i="3"/>
  <c r="K272" i="3"/>
  <c r="K271" i="3"/>
  <c r="K270" i="3"/>
  <c r="K269" i="3"/>
  <c r="K268" i="3"/>
  <c r="K267" i="3"/>
  <c r="K266" i="3"/>
  <c r="K265" i="3"/>
  <c r="K264" i="3"/>
  <c r="K263" i="3"/>
  <c r="K262" i="3"/>
  <c r="K261" i="3"/>
  <c r="K260" i="3"/>
  <c r="K259" i="3"/>
  <c r="K258" i="3"/>
  <c r="K257" i="3"/>
  <c r="K256" i="3"/>
  <c r="K255" i="3"/>
  <c r="K254" i="3"/>
  <c r="K253" i="3"/>
  <c r="K252" i="3"/>
  <c r="K251" i="3"/>
  <c r="K250" i="3"/>
  <c r="K249" i="3"/>
  <c r="K248" i="3"/>
  <c r="K247" i="3"/>
  <c r="K246" i="3"/>
  <c r="K245" i="3"/>
  <c r="K244" i="3"/>
  <c r="K243" i="3"/>
  <c r="K242" i="3"/>
  <c r="K241" i="3"/>
  <c r="K240" i="3"/>
  <c r="K239" i="3"/>
  <c r="K238" i="3"/>
  <c r="K237" i="3"/>
  <c r="K236" i="3"/>
  <c r="K224" i="3"/>
  <c r="K223" i="3"/>
  <c r="K222" i="3"/>
  <c r="K221" i="3"/>
  <c r="K220" i="3"/>
  <c r="K219" i="3"/>
  <c r="K218" i="3"/>
  <c r="K217" i="3"/>
  <c r="K216" i="3"/>
  <c r="K215" i="3"/>
  <c r="K214" i="3"/>
  <c r="K213" i="3"/>
  <c r="K212" i="3"/>
  <c r="K211" i="3"/>
  <c r="K210" i="3"/>
  <c r="K209" i="3"/>
  <c r="K207" i="3"/>
  <c r="K206" i="3"/>
  <c r="K205" i="3"/>
  <c r="K204" i="3"/>
  <c r="K203" i="3"/>
  <c r="K202" i="3"/>
  <c r="K201" i="3"/>
  <c r="K200" i="3"/>
  <c r="K199" i="3"/>
  <c r="K198" i="3"/>
  <c r="K197" i="3"/>
  <c r="K196" i="3"/>
  <c r="K195" i="3"/>
  <c r="K194" i="3"/>
  <c r="K193" i="3"/>
  <c r="K192" i="3"/>
  <c r="K190" i="3"/>
  <c r="K189" i="3"/>
  <c r="K188" i="3"/>
  <c r="K187" i="3"/>
  <c r="K186" i="3"/>
  <c r="K185" i="3"/>
  <c r="K184" i="3"/>
  <c r="K183" i="3"/>
  <c r="K182" i="3"/>
  <c r="K181" i="3"/>
  <c r="K180" i="3"/>
  <c r="K179" i="3"/>
  <c r="K178" i="3"/>
  <c r="K177" i="3"/>
  <c r="K176" i="3"/>
  <c r="K175" i="3"/>
  <c r="K174" i="3"/>
  <c r="K173" i="3"/>
  <c r="K172" i="3"/>
  <c r="K171" i="3"/>
  <c r="K170" i="3"/>
  <c r="K169" i="3"/>
  <c r="K168" i="3"/>
  <c r="K167" i="3"/>
  <c r="K162" i="3"/>
  <c r="K161" i="3"/>
  <c r="K160" i="3"/>
  <c r="K159" i="3"/>
  <c r="K158" i="3"/>
  <c r="K157" i="3"/>
  <c r="K156" i="3"/>
  <c r="K152" i="3" s="1"/>
  <c r="K155" i="3"/>
  <c r="K154" i="3"/>
  <c r="K153" i="3"/>
  <c r="K150" i="3"/>
  <c r="K14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K135" i="3"/>
  <c r="K134" i="3"/>
  <c r="K133" i="3"/>
  <c r="K132" i="3"/>
  <c r="K131" i="3"/>
  <c r="K130" i="3"/>
  <c r="K129" i="3"/>
  <c r="K128" i="3"/>
  <c r="K127" i="3"/>
  <c r="K126" i="3"/>
  <c r="K125" i="3"/>
  <c r="K124" i="3"/>
  <c r="K123" i="3"/>
  <c r="K101" i="3"/>
  <c r="K100" i="3"/>
  <c r="K99" i="3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0" i="3"/>
  <c r="K59" i="3"/>
  <c r="K58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I614" i="3"/>
  <c r="I613" i="3"/>
  <c r="I611" i="3"/>
  <c r="I610" i="3"/>
  <c r="I609" i="3"/>
  <c r="I608" i="3"/>
  <c r="I606" i="3"/>
  <c r="I605" i="3"/>
  <c r="I604" i="3"/>
  <c r="I603" i="3"/>
  <c r="I602" i="3"/>
  <c r="I601" i="3"/>
  <c r="I600" i="3"/>
  <c r="I593" i="3"/>
  <c r="I592" i="3"/>
  <c r="I591" i="3"/>
  <c r="I590" i="3"/>
  <c r="I589" i="3"/>
  <c r="I588" i="3"/>
  <c r="I587" i="3"/>
  <c r="I586" i="3"/>
  <c r="I585" i="3"/>
  <c r="I584" i="3"/>
  <c r="I583" i="3"/>
  <c r="I582" i="3"/>
  <c r="I581" i="3"/>
  <c r="I580" i="3"/>
  <c r="I579" i="3"/>
  <c r="I578" i="3"/>
  <c r="I577" i="3"/>
  <c r="I576" i="3"/>
  <c r="I575" i="3"/>
  <c r="I574" i="3"/>
  <c r="I573" i="3"/>
  <c r="I572" i="3"/>
  <c r="I571" i="3"/>
  <c r="I570" i="3"/>
  <c r="I568" i="3"/>
  <c r="I567" i="3"/>
  <c r="I566" i="3"/>
  <c r="I565" i="3"/>
  <c r="I564" i="3"/>
  <c r="I563" i="3"/>
  <c r="I562" i="3"/>
  <c r="I561" i="3"/>
  <c r="I560" i="3"/>
  <c r="I559" i="3"/>
  <c r="I558" i="3"/>
  <c r="I557" i="3"/>
  <c r="I556" i="3"/>
  <c r="I555" i="3"/>
  <c r="I554" i="3"/>
  <c r="I553" i="3"/>
  <c r="I552" i="3"/>
  <c r="I551" i="3"/>
  <c r="I550" i="3"/>
  <c r="I549" i="3"/>
  <c r="I548" i="3"/>
  <c r="I547" i="3"/>
  <c r="I546" i="3"/>
  <c r="I545" i="3"/>
  <c r="I544" i="3"/>
  <c r="I543" i="3"/>
  <c r="I542" i="3"/>
  <c r="I541" i="3"/>
  <c r="I540" i="3"/>
  <c r="I539" i="3"/>
  <c r="I537" i="3"/>
  <c r="I536" i="3"/>
  <c r="I535" i="3"/>
  <c r="I534" i="3"/>
  <c r="I533" i="3"/>
  <c r="I531" i="3"/>
  <c r="I530" i="3"/>
  <c r="I529" i="3"/>
  <c r="I528" i="3"/>
  <c r="I527" i="3"/>
  <c r="I526" i="3"/>
  <c r="I525" i="3"/>
  <c r="I524" i="3"/>
  <c r="I523" i="3"/>
  <c r="I522" i="3"/>
  <c r="I521" i="3"/>
  <c r="I520" i="3"/>
  <c r="I519" i="3"/>
  <c r="I518" i="3"/>
  <c r="I517" i="3"/>
  <c r="I516" i="3"/>
  <c r="I515" i="3"/>
  <c r="I514" i="3"/>
  <c r="I513" i="3"/>
  <c r="I512" i="3"/>
  <c r="I511" i="3"/>
  <c r="I510" i="3"/>
  <c r="I509" i="3"/>
  <c r="I508" i="3"/>
  <c r="I507" i="3"/>
  <c r="I506" i="3"/>
  <c r="I505" i="3"/>
  <c r="I504" i="3"/>
  <c r="I503" i="3"/>
  <c r="I502" i="3"/>
  <c r="I501" i="3"/>
  <c r="I500" i="3"/>
  <c r="I499" i="3"/>
  <c r="I498" i="3"/>
  <c r="I497" i="3"/>
  <c r="I496" i="3"/>
  <c r="I495" i="3"/>
  <c r="I487" i="3"/>
  <c r="I486" i="3"/>
  <c r="I485" i="3"/>
  <c r="I484" i="3"/>
  <c r="I483" i="3"/>
  <c r="I482" i="3"/>
  <c r="I481" i="3"/>
  <c r="I480" i="3"/>
  <c r="I479" i="3"/>
  <c r="I478" i="3"/>
  <c r="I477" i="3"/>
  <c r="I476" i="3"/>
  <c r="I475" i="3"/>
  <c r="I463" i="3"/>
  <c r="I462" i="3"/>
  <c r="I461" i="3"/>
  <c r="I460" i="3"/>
  <c r="I459" i="3"/>
  <c r="I458" i="3"/>
  <c r="I457" i="3"/>
  <c r="I456" i="3"/>
  <c r="I455" i="3"/>
  <c r="I454" i="3"/>
  <c r="I453" i="3"/>
  <c r="I452" i="3"/>
  <c r="I451" i="3"/>
  <c r="I450" i="3"/>
  <c r="I449" i="3"/>
  <c r="I448" i="3"/>
  <c r="I447" i="3"/>
  <c r="I446" i="3"/>
  <c r="I445" i="3"/>
  <c r="I444" i="3"/>
  <c r="I443" i="3"/>
  <c r="I441" i="3"/>
  <c r="I440" i="3"/>
  <c r="I439" i="3"/>
  <c r="I438" i="3"/>
  <c r="I437" i="3"/>
  <c r="I436" i="3"/>
  <c r="I435" i="3"/>
  <c r="I434" i="3"/>
  <c r="I433" i="3"/>
  <c r="I432" i="3"/>
  <c r="I431" i="3"/>
  <c r="I430" i="3"/>
  <c r="I429" i="3"/>
  <c r="I428" i="3"/>
  <c r="I427" i="3"/>
  <c r="I426" i="3"/>
  <c r="I425" i="3"/>
  <c r="I424" i="3"/>
  <c r="I423" i="3"/>
  <c r="I422" i="3"/>
  <c r="I421" i="3"/>
  <c r="I420" i="3"/>
  <c r="I419" i="3"/>
  <c r="I418" i="3"/>
  <c r="I417" i="3"/>
  <c r="I416" i="3"/>
  <c r="I415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77" i="3"/>
  <c r="I376" i="3"/>
  <c r="I375" i="3"/>
  <c r="I374" i="3"/>
  <c r="I373" i="3"/>
  <c r="I372" i="3"/>
  <c r="I371" i="3"/>
  <c r="I370" i="3"/>
  <c r="I369" i="3"/>
  <c r="I368" i="3"/>
  <c r="I367" i="3"/>
  <c r="I366" i="3"/>
  <c r="I365" i="3"/>
  <c r="I364" i="3"/>
  <c r="I363" i="3"/>
  <c r="I362" i="3"/>
  <c r="I361" i="3"/>
  <c r="I360" i="3"/>
  <c r="I359" i="3"/>
  <c r="I358" i="3"/>
  <c r="I357" i="3"/>
  <c r="I356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I273" i="3"/>
  <c r="I272" i="3"/>
  <c r="I271" i="3"/>
  <c r="I270" i="3"/>
  <c r="I269" i="3"/>
  <c r="I268" i="3"/>
  <c r="I267" i="3"/>
  <c r="I266" i="3"/>
  <c r="I265" i="3"/>
  <c r="I264" i="3"/>
  <c r="I263" i="3"/>
  <c r="I262" i="3"/>
  <c r="I261" i="3"/>
  <c r="I260" i="3"/>
  <c r="I259" i="3"/>
  <c r="I258" i="3"/>
  <c r="I257" i="3"/>
  <c r="I256" i="3"/>
  <c r="I255" i="3"/>
  <c r="I254" i="3"/>
  <c r="I253" i="3"/>
  <c r="I252" i="3"/>
  <c r="I251" i="3"/>
  <c r="I250" i="3"/>
  <c r="I249" i="3"/>
  <c r="I248" i="3"/>
  <c r="I247" i="3"/>
  <c r="I246" i="3"/>
  <c r="I245" i="3"/>
  <c r="I244" i="3"/>
  <c r="I243" i="3"/>
  <c r="I242" i="3"/>
  <c r="I241" i="3"/>
  <c r="I240" i="3"/>
  <c r="I239" i="3"/>
  <c r="I238" i="3"/>
  <c r="I237" i="3"/>
  <c r="I236" i="3"/>
  <c r="I224" i="3"/>
  <c r="I223" i="3"/>
  <c r="I222" i="3"/>
  <c r="I221" i="3"/>
  <c r="I220" i="3"/>
  <c r="I219" i="3"/>
  <c r="I218" i="3"/>
  <c r="I217" i="3"/>
  <c r="I216" i="3"/>
  <c r="I215" i="3"/>
  <c r="I214" i="3"/>
  <c r="I213" i="3"/>
  <c r="I212" i="3"/>
  <c r="I211" i="3"/>
  <c r="I210" i="3"/>
  <c r="I209" i="3"/>
  <c r="I207" i="3"/>
  <c r="I206" i="3"/>
  <c r="I205" i="3"/>
  <c r="I204" i="3"/>
  <c r="I203" i="3"/>
  <c r="I202" i="3"/>
  <c r="I201" i="3"/>
  <c r="I200" i="3"/>
  <c r="I199" i="3"/>
  <c r="I198" i="3"/>
  <c r="I197" i="3"/>
  <c r="I196" i="3"/>
  <c r="I195" i="3"/>
  <c r="I194" i="3"/>
  <c r="I193" i="3"/>
  <c r="I192" i="3"/>
  <c r="I190" i="3"/>
  <c r="I189" i="3"/>
  <c r="I188" i="3"/>
  <c r="I187" i="3"/>
  <c r="I186" i="3"/>
  <c r="I185" i="3"/>
  <c r="I184" i="3"/>
  <c r="I183" i="3"/>
  <c r="I182" i="3"/>
  <c r="I181" i="3"/>
  <c r="I180" i="3"/>
  <c r="I179" i="3"/>
  <c r="I178" i="3"/>
  <c r="I177" i="3"/>
  <c r="I176" i="3"/>
  <c r="I175" i="3"/>
  <c r="I174" i="3"/>
  <c r="I173" i="3"/>
  <c r="I172" i="3"/>
  <c r="I171" i="3"/>
  <c r="I170" i="3"/>
  <c r="I169" i="3"/>
  <c r="I168" i="3"/>
  <c r="I167" i="3"/>
  <c r="I162" i="3"/>
  <c r="I161" i="3"/>
  <c r="I160" i="3"/>
  <c r="I159" i="3"/>
  <c r="I158" i="3"/>
  <c r="I157" i="3"/>
  <c r="I156" i="3"/>
  <c r="I155" i="3"/>
  <c r="I152" i="3" s="1"/>
  <c r="I154" i="3"/>
  <c r="I153" i="3"/>
  <c r="I150" i="3"/>
  <c r="I149" i="3"/>
  <c r="I148" i="3"/>
  <c r="I147" i="3"/>
  <c r="I146" i="3"/>
  <c r="I145" i="3"/>
  <c r="I144" i="3"/>
  <c r="I143" i="3"/>
  <c r="I142" i="3"/>
  <c r="I141" i="3"/>
  <c r="I140" i="3"/>
  <c r="I139" i="3"/>
  <c r="I138" i="3"/>
  <c r="I137" i="3"/>
  <c r="I136" i="3"/>
  <c r="I135" i="3"/>
  <c r="I134" i="3"/>
  <c r="I133" i="3"/>
  <c r="I132" i="3"/>
  <c r="I131" i="3"/>
  <c r="I130" i="3"/>
  <c r="I129" i="3"/>
  <c r="I128" i="3"/>
  <c r="I127" i="3"/>
  <c r="I126" i="3"/>
  <c r="I125" i="3"/>
  <c r="I124" i="3"/>
  <c r="I123" i="3"/>
  <c r="I101" i="3"/>
  <c r="I100" i="3"/>
  <c r="I99" i="3"/>
  <c r="I98" i="3"/>
  <c r="I97" i="3"/>
  <c r="I96" i="3"/>
  <c r="I95" i="3"/>
  <c r="I94" i="3"/>
  <c r="I93" i="3"/>
  <c r="I92" i="3"/>
  <c r="I91" i="3"/>
  <c r="I90" i="3"/>
  <c r="I89" i="3"/>
  <c r="I88" i="3"/>
  <c r="I87" i="3"/>
  <c r="I86" i="3"/>
  <c r="I85" i="3"/>
  <c r="I84" i="3"/>
  <c r="I83" i="3"/>
  <c r="I82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I63" i="3"/>
  <c r="I62" i="3"/>
  <c r="I60" i="3"/>
  <c r="I59" i="3"/>
  <c r="I58" i="3"/>
  <c r="I56" i="3"/>
  <c r="I55" i="3"/>
  <c r="I54" i="3"/>
  <c r="I53" i="3"/>
  <c r="I52" i="3"/>
  <c r="I51" i="3"/>
  <c r="I50" i="3"/>
  <c r="I49" i="3"/>
  <c r="I48" i="3"/>
  <c r="I47" i="3"/>
  <c r="I46" i="3"/>
  <c r="I45" i="3"/>
  <c r="I44" i="3"/>
  <c r="I43" i="3"/>
  <c r="I42" i="3"/>
  <c r="I41" i="3"/>
  <c r="I40" i="3"/>
  <c r="I39" i="3"/>
  <c r="I38" i="3"/>
  <c r="I37" i="3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G614" i="3"/>
  <c r="G613" i="3"/>
  <c r="G611" i="3"/>
  <c r="G610" i="3"/>
  <c r="G609" i="3"/>
  <c r="G608" i="3"/>
  <c r="G606" i="3"/>
  <c r="G605" i="3"/>
  <c r="G604" i="3"/>
  <c r="G603" i="3"/>
  <c r="G602" i="3"/>
  <c r="G601" i="3"/>
  <c r="G600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5" i="3"/>
  <c r="G544" i="3"/>
  <c r="G543" i="3"/>
  <c r="G542" i="3"/>
  <c r="G541" i="3"/>
  <c r="G540" i="3"/>
  <c r="G539" i="3"/>
  <c r="G537" i="3"/>
  <c r="G536" i="3"/>
  <c r="G535" i="3"/>
  <c r="G534" i="3"/>
  <c r="G533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0" i="3"/>
  <c r="G389" i="3"/>
  <c r="G388" i="3"/>
  <c r="G387" i="3"/>
  <c r="G377" i="3"/>
  <c r="G376" i="3"/>
  <c r="G375" i="3"/>
  <c r="G371" i="3"/>
  <c r="G370" i="3"/>
  <c r="G369" i="3"/>
  <c r="G368" i="3"/>
  <c r="G367" i="3"/>
  <c r="G366" i="3"/>
  <c r="G365" i="3"/>
  <c r="G364" i="3"/>
  <c r="G363" i="3"/>
  <c r="G360" i="3"/>
  <c r="G359" i="3"/>
  <c r="G358" i="3"/>
  <c r="G357" i="3"/>
  <c r="G356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1" i="3"/>
  <c r="G300" i="3"/>
  <c r="G299" i="3"/>
  <c r="G298" i="3"/>
  <c r="G297" i="3"/>
  <c r="G296" i="3"/>
  <c r="G295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24" i="3"/>
  <c r="G221" i="3" s="1"/>
  <c r="G223" i="3"/>
  <c r="G222" i="3"/>
  <c r="G220" i="3"/>
  <c r="G219" i="3"/>
  <c r="G218" i="3"/>
  <c r="G217" i="3"/>
  <c r="G216" i="3"/>
  <c r="G215" i="3"/>
  <c r="G209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0" i="3"/>
  <c r="G188" i="3"/>
  <c r="G187" i="3"/>
  <c r="G186" i="3"/>
  <c r="G185" i="3"/>
  <c r="G184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2" i="3"/>
  <c r="G161" i="3"/>
  <c r="G160" i="3"/>
  <c r="G159" i="3"/>
  <c r="G157" i="3"/>
  <c r="G156" i="3"/>
  <c r="G155" i="3"/>
  <c r="G152" i="3" s="1"/>
  <c r="G154" i="3"/>
  <c r="G153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0" i="3"/>
  <c r="G59" i="3"/>
  <c r="G58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</calcChain>
</file>

<file path=xl/sharedStrings.xml><?xml version="1.0" encoding="utf-8"?>
<sst xmlns="http://schemas.openxmlformats.org/spreadsheetml/2006/main" count="2470" uniqueCount="477">
  <si>
    <t>Сумма на 2024 год</t>
  </si>
  <si>
    <t>Сумма на 2025 год</t>
  </si>
  <si>
    <t>Сумма на 2026 год</t>
  </si>
  <si>
    <t>000</t>
  </si>
  <si>
    <t>0100</t>
  </si>
  <si>
    <t>0000000000</t>
  </si>
  <si>
    <t>0102</t>
  </si>
  <si>
    <t>0103</t>
  </si>
  <si>
    <t>0104</t>
  </si>
  <si>
    <t>0105</t>
  </si>
  <si>
    <t>0106</t>
  </si>
  <si>
    <t>0107</t>
  </si>
  <si>
    <t>0111</t>
  </si>
  <si>
    <t>0113</t>
  </si>
  <si>
    <t>0300</t>
  </si>
  <si>
    <t>0309</t>
  </si>
  <si>
    <t>0314</t>
  </si>
  <si>
    <t>0400</t>
  </si>
  <si>
    <t>0409</t>
  </si>
  <si>
    <t>0410</t>
  </si>
  <si>
    <t>0412</t>
  </si>
  <si>
    <t>0500</t>
  </si>
  <si>
    <t>0501</t>
  </si>
  <si>
    <t>0502</t>
  </si>
  <si>
    <t>0503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</si>
  <si>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</si>
  <si>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</si>
  <si>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</si>
  <si>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</si>
  <si>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</si>
  <si>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</si>
  <si>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</si>
  <si>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</si>
  <si>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</si>
  <si>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</si>
  <si>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</si>
  <si>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</si>
  <si>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</si>
  <si>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</si>
  <si>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</si>
  <si>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1101</t>
  </si>
  <si>
    <t>1102</t>
  </si>
  <si>
    <t>1300</t>
  </si>
  <si>
    <t>1301</t>
  </si>
  <si>
    <t>9900</t>
  </si>
  <si>
    <t>9999</t>
  </si>
  <si>
    <t xml:space="preserve">Всего расходов:   </t>
  </si>
  <si>
    <t>Наименование</t>
  </si>
  <si>
    <t>тыс. руб.</t>
  </si>
  <si>
    <t>Приложение к решению</t>
  </si>
  <si>
    <t>Сарапульской городской Думы</t>
  </si>
  <si>
    <t>от_____________  №  ______</t>
  </si>
  <si>
    <t>решения Сарапульской городской Думы</t>
  </si>
  <si>
    <t>от 21 декабря 2023 г. №1-439</t>
  </si>
  <si>
    <t>и на плановый период 2025 и 2026 годов</t>
  </si>
  <si>
    <t xml:space="preserve">  Администрация города Сарапула</t>
  </si>
  <si>
    <t>918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</si>
  <si>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</si>
  <si>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</si>
  <si>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Муниципальная программа "Муниципальное управление" на 2015-2026 годы</t>
  </si>
  <si>
    <t>0900000000</t>
  </si>
  <si>
    <t xml:space="preserve">          Подпрограмма "Создание условий для реализации муниципальной программы"</t>
  </si>
  <si>
    <t>0960000000</t>
  </si>
  <si>
    <t xml:space="preserve">            Реализация установленных полномочий (функций) Главы муниципального образования "Город Сарапул"</t>
  </si>
  <si>
    <t>0960200000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</si>
  <si>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</si>
  <si>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</si>
  <si>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</si>
  <si>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Муниципальная программа "Развитие образования и воспитание" на 2015-2026 годы</t>
  </si>
  <si>
    <t>0100000000</t>
  </si>
  <si>
    <t xml:space="preserve">          Подпрограмма "Реализация молодежной политики"</t>
  </si>
  <si>
    <t>0140000000</t>
  </si>
  <si>
    <t xml:space="preserve">            Координация работы служб системы профилактики правонарушений несовершеннолетних</t>
  </si>
  <si>
    <t>0140300000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</si>
  <si>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</si>
  <si>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</si>
  <si>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Муниципальная программа "Социальная поддержка населения" на 2015-2026 годы</t>
  </si>
  <si>
    <t>0400000000</t>
  </si>
  <si>
    <t xml:space="preserve">          Подпрограмма "Социальная поддержка семьи и детей"</t>
  </si>
  <si>
    <t>0410000000</t>
  </si>
  <si>
    <t xml:space="preserve">            Обеспечение осуществления передаваемых полномочий в соответствии с Законом Удмуртской Республики от 14 марта 2013 года №8-РЗ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</si>
  <si>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0410800000</t>
  </si>
  <si>
    <t xml:space="preserve">          Подпрограмма "Предоставление льгот по оплате жилищно-коммунальных услуг (выполнение переданных полномочий)"</t>
  </si>
  <si>
    <t>0440000000</t>
  </si>
  <si>
    <t xml:space="preserve">            Обеспечение доступности для населения стоимости жилищно-коммунальных услуг</t>
  </si>
  <si>
    <t>0440100000</t>
  </si>
  <si>
    <t xml:space="preserve">        Муниципальная программа "Городское хозяйство" на 2015-2026 годы</t>
  </si>
  <si>
    <t>0700000000</t>
  </si>
  <si>
    <t xml:space="preserve">          Подпрограмма "Жилищное хозяйство"</t>
  </si>
  <si>
    <t>0730000000</t>
  </si>
  <si>
    <t xml:space="preserve">            Осуществление отдельных полномочий в сфере жилищного хозяйства</t>
  </si>
  <si>
    <t>0730100000</t>
  </si>
  <si>
    <t xml:space="preserve">          Подпрограмма "Архивное дело"</t>
  </si>
  <si>
    <t>0920000000</t>
  </si>
  <si>
    <t xml:space="preserve">            Организация хранения, учета, комплектования и использования документов Архивного фонда Удмуртской Республики и других архивных документов</t>
  </si>
  <si>
    <t>0920100000</t>
  </si>
  <si>
    <t xml:space="preserve">          Подпрограмма "Создание условий для государственной регистрации актов гражданского состояния"</t>
  </si>
  <si>
    <t>0930000000</t>
  </si>
  <si>
    <t xml:space="preserve">            Государственная регистрация актов гражданского состояния</t>
  </si>
  <si>
    <t>0930100000</t>
  </si>
  <si>
    <t xml:space="preserve">            Реализация установленных полномочий (функций) Администрации города Сарапула</t>
  </si>
  <si>
    <t>0960100000</t>
  </si>
  <si>
    <t xml:space="preserve">              Социальное обеспечение и иные выплаты населению</t>
  </si>
  <si>
    <t>300</t>
  </si>
  <si>
    <t xml:space="preserve">              Иные бюджетные ассигнования</t>
  </si>
  <si>
    <t>800</t>
  </si>
  <si>
    <t xml:space="preserve">      Судебная система</t>
  </si>
  <si>
    <t xml:space="preserve">        Непрограммные направления деятельности</t>
  </si>
  <si>
    <t>9900000000</t>
  </si>
  <si>
    <t xml:space="preserve">      Резервные фонды</t>
  </si>
  <si>
    <t xml:space="preserve">      Другие общегосударственные вопросы</t>
  </si>
  <si>
    <t xml:space="preserve">            Укрепление престижа семьи и ценностей семейного воспитания</t>
  </si>
  <si>
    <t>0410500000</t>
  </si>
  <si>
    <t xml:space="preserve">          Подпрограмма "Территориальное развитие (градостроительство и землеустройство)"</t>
  </si>
  <si>
    <t>0710000000</t>
  </si>
  <si>
    <t xml:space="preserve">            Выполнение полномочий в области градостроительства, архитектуры и землеустройства</t>
  </si>
  <si>
    <t>0710100000</t>
  </si>
  <si>
    <t xml:space="preserve">          Подпрограмма "Дорожное хозяйство и транспортное обслуживание населения"</t>
  </si>
  <si>
    <t>0750000000</t>
  </si>
  <si>
    <t xml:space="preserve">            Осуществление отдельных полномочий в сфере дорожного хозяйства и транспортного обслуживания населения</t>
  </si>
  <si>
    <t>0750100000</t>
  </si>
  <si>
    <t xml:space="preserve">            Реализация муниципальных функций, связанных с общегосударственным управлением</t>
  </si>
  <si>
    <t>0960300000</t>
  </si>
  <si>
    <t xml:space="preserve">            Реализация Закона Удмуртской Республики от 17.09.2007 г. №53-РЗ "Об административных комиссиях в Удмуртской Республике"</t>
  </si>
  <si>
    <t>0960400000</t>
  </si>
  <si>
    <t xml:space="preserve">        Муниципальная программа "Управление муниципальными финансами муниципального образования "Город Сарапул" на 2015-2026 годы</t>
  </si>
  <si>
    <t>1000000000</t>
  </si>
  <si>
    <t xml:space="preserve">          Подпрограмма "Повышение эффективности расходов бюджета города Сарапула"</t>
  </si>
  <si>
    <t>1020000000</t>
  </si>
  <si>
    <t xml:space="preserve">            Повышение эффективности деятельности органов местного самоуправления и муниципальных учреждений города Сарапула</t>
  </si>
  <si>
    <t>1020400000</t>
  </si>
  <si>
    <t xml:space="preserve">        Муниципальная программа "Управление муниципальным имуществом" на 2015-2026 годы</t>
  </si>
  <si>
    <t>1100000000</t>
  </si>
  <si>
    <t xml:space="preserve">          Подпрограмма "Управление муниципальным имуществом"</t>
  </si>
  <si>
    <t>1110000000</t>
  </si>
  <si>
    <t xml:space="preserve">            Повышение эффективности и прозрачности передачи имущества г. Сарапула в пользование (хозяйственное ведение, оперативное управление, аренда и пр.), а также иное вовлечение в хозяйственный оборот неиспользуемых или используемых не по назначению объектов недвижимости, находящихся в собственности г. Сарапула</t>
  </si>
  <si>
    <t>1110200000</t>
  </si>
  <si>
    <t xml:space="preserve">            Бюджетный учет имущества казны г. Сарапула</t>
  </si>
  <si>
    <t>1110300000</t>
  </si>
  <si>
    <t xml:space="preserve">            Ведение реестра объектов муниципальной собственности г. Сарапула</t>
  </si>
  <si>
    <t>1110400000</t>
  </si>
  <si>
    <t xml:space="preserve">            Выявление на территории МО "Городской округ город Сарапул Удмуртской Республики" правообладателей ранее учтенных объектов недвижимости и внесение ЕГРН сведений о правообладателях ранее учтенных объектов недвижимости в случае, если правоустанавливающие документы на ранее учтенные объекты недвижимости или документы, удостоверяющие права были оформлены до дня вступления в силу Федерального закона от 21.07.1997 года №122-ФЗ "О государственной регистрации прав на недвижимое имущество и сделок с ним", и права на такие объекты, подтвержающиеся указанными документами, не зарегистрированы в ЕГРН</t>
  </si>
  <si>
    <t>1110700000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</si>
  <si>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</si>
  <si>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</si>
  <si>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Муниципальная программа "Предупреждение и ликвидация последствий чрезвычайных ситуаций, реализация мер пожарной безопасности" на 2015-2026 годы</t>
  </si>
  <si>
    <t>0600000000</t>
  </si>
  <si>
    <t xml:space="preserve">            Обеспечение и поддержание высокой готовности сил и средств систем гражданской обороны, защиты населения и территорий от чрезвычайных ситуаций природного и техногенного характера, обеспечения пожарной безопасности и безопасности людей на водных объектах</t>
  </si>
  <si>
    <t>0600100000</t>
  </si>
  <si>
    <t xml:space="preserve">            Поддержание в состоянии постоянной готовности к использованию системы оповещения населения муниципального образования "Город Сарапул"</t>
  </si>
  <si>
    <t>0600200000</t>
  </si>
  <si>
    <t xml:space="preserve">            Обеспечение безопасности людей на водных объектах</t>
  </si>
  <si>
    <t>0600300000</t>
  </si>
  <si>
    <t xml:space="preserve">      Другие вопросы в области национальной безопасности и правоохранительной деятельности</t>
  </si>
  <si>
    <t xml:space="preserve">        Муниципальная программа "Безопасность муниципального образования "Город Сарапул" на 2015-2026 годы</t>
  </si>
  <si>
    <t>1200000000</t>
  </si>
  <si>
    <t xml:space="preserve">          Подпрограмма "Безопасный город"</t>
  </si>
  <si>
    <t>1210000000</t>
  </si>
  <si>
    <t xml:space="preserve">            Обеспечение работы аппаратно-программного комплекса "Безопасный город"</t>
  </si>
  <si>
    <t>1210200000</t>
  </si>
  <si>
    <t xml:space="preserve">          Подпрограмма "Профилактика правонарушений"</t>
  </si>
  <si>
    <t>1220000000</t>
  </si>
  <si>
    <t xml:space="preserve">            Оказание поддержки гражданам и их объединениям, участвующим в охране общественного порядка в соответствии с Федеральным законом Российской Федерации от 2 апреля 2014 года №44-ФЗ "Об участии граждан в охране общественного порядка"</t>
  </si>
  <si>
    <t>1220200000</t>
  </si>
  <si>
    <t xml:space="preserve">            Организация охраны общественного порядка на территории МО "Город Сарапул"</t>
  </si>
  <si>
    <t>1220300000</t>
  </si>
  <si>
    <t xml:space="preserve">    НАЦИОНАЛЬНАЯ ЭКОНОМИКА</t>
  </si>
  <si>
    <t xml:space="preserve">      Дорожное хозяйство (дорожные фонды)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</si>
  <si>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</si>
  <si>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</si>
  <si>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Развитие транспортной инфраструктуры</t>
  </si>
  <si>
    <t>0750200000</t>
  </si>
  <si>
    <t xml:space="preserve">              Капитальные вложения в объекты государственной (муниципальной) собственности</t>
  </si>
  <si>
    <t>400</t>
  </si>
  <si>
    <t>075R100000</t>
  </si>
  <si>
    <t xml:space="preserve">        Муниципальная программа "Формирование современной городской среды" на 2018-2026 г.г.</t>
  </si>
  <si>
    <t>1300000000</t>
  </si>
  <si>
    <t xml:space="preserve">            Реализация мероприятий в сфере формирования современной городской среды</t>
  </si>
  <si>
    <t>1300100000</t>
  </si>
  <si>
    <t xml:space="preserve">            Федеральный проект "Формирование комфортной городской среды"</t>
  </si>
  <si>
    <t>130F200000</t>
  </si>
  <si>
    <t xml:space="preserve">      Связь и информатика</t>
  </si>
  <si>
    <t xml:space="preserve">            Обеспечение функционирования информационно-коммуникационной инфраструктуры органов местного самоуправления города Сарапула, своевременная модернизация структурированных кабельных систем (СКС) для автоматизации процессов исполнения функций и оказания муниципальных и переданных государственных услуг</t>
  </si>
  <si>
    <t>0960700000</t>
  </si>
  <si>
    <t xml:space="preserve">      Другие вопросы в области национальной экономики</t>
  </si>
  <si>
    <t xml:space="preserve">        Муниципальная программа "Создание условий для устойчивого экономического развития" на 2015-2026 годы</t>
  </si>
  <si>
    <t>0500000000</t>
  </si>
  <si>
    <t xml:space="preserve">          Подпрограмма "Создание условий для развития малого и среднего предпринимательства"</t>
  </si>
  <si>
    <t>0510000000</t>
  </si>
  <si>
    <t xml:space="preserve">            Создание условий для развития малого и среднего предпринимательства</t>
  </si>
  <si>
    <t>0510100000</t>
  </si>
  <si>
    <t xml:space="preserve">          Подпрограмма "Управление земельными ресурсами"</t>
  </si>
  <si>
    <t>1120000000</t>
  </si>
  <si>
    <t xml:space="preserve">            Управление земельными ресурсами, находящимися в неразграниченной государственной собственности или в муниципальной собственности</t>
  </si>
  <si>
    <t>1120300000</t>
  </si>
  <si>
    <t xml:space="preserve">            Проведение работ по формированию земельных участков, постановке их на государственный учет</t>
  </si>
  <si>
    <t>1120400000</t>
  </si>
  <si>
    <t xml:space="preserve">    ЖИЛИЩНО-КОММУНАЛЬНОЕ ХОЗЯЙСТВО</t>
  </si>
  <si>
    <t xml:space="preserve">      Жилищное хозяйство</t>
  </si>
  <si>
    <t xml:space="preserve">            Осуществление мероприятий по переселению граждан из аварийного жилищного фонда</t>
  </si>
  <si>
    <t>0730200000</t>
  </si>
  <si>
    <t xml:space="preserve">            Осуществление мероприятий по проведению капитального ремонта общего имущества в многоквартирных домах</t>
  </si>
  <si>
    <t>0730300000</t>
  </si>
  <si>
    <t>073F300000</t>
  </si>
  <si>
    <t xml:space="preserve">      Коммунальное хозяйство</t>
  </si>
  <si>
    <t xml:space="preserve">          Подпрограмма "Содержание и развитие коммунальной инфраструктуры"</t>
  </si>
  <si>
    <t>0720000000</t>
  </si>
  <si>
    <t xml:space="preserve">            Поддержка и развитие инфраструктуры</t>
  </si>
  <si>
    <t>0720100000</t>
  </si>
  <si>
    <t xml:space="preserve">            Газификация города Сарапула</t>
  </si>
  <si>
    <t>0720200000</t>
  </si>
  <si>
    <t xml:space="preserve">        Муниципальная программа "Энергосбережение и повышение энергетической эффективности" на 2015-2026 годы</t>
  </si>
  <si>
    <t>0800000000</t>
  </si>
  <si>
    <t xml:space="preserve">            Внедрение энергоменеджмента</t>
  </si>
  <si>
    <t>0800100000</t>
  </si>
  <si>
    <t xml:space="preserve">      Благоустройство</t>
  </si>
  <si>
    <t xml:space="preserve">          Подпрограмма "Благоустройство и охрана окружающей среды"</t>
  </si>
  <si>
    <t>0740000000</t>
  </si>
  <si>
    <t xml:space="preserve">            Осуществление отдельных полномочий в сфере благоустройства</t>
  </si>
  <si>
    <t>0740100000</t>
  </si>
  <si>
    <t xml:space="preserve">            Модернизация объектов благоустройства</t>
  </si>
  <si>
    <t>0740200000</t>
  </si>
  <si>
    <t xml:space="preserve">            Реализация мероприятий по восстановлению и устройству сетей уличного освещения</t>
  </si>
  <si>
    <t>0800300000</t>
  </si>
  <si>
    <t xml:space="preserve">    ОБРАЗОВАНИЕ</t>
  </si>
  <si>
    <t xml:space="preserve">      Дошкольное образование</t>
  </si>
  <si>
    <t xml:space="preserve">          Подпрограмма "Развитие дошкольного образования"</t>
  </si>
  <si>
    <t>0110000000</t>
  </si>
  <si>
    <t xml:space="preserve">            Строительство, реконструкция и капитальный ремонт дошкольных образовательных учреждений; приобретение зданий с целью размещения дошкольных образовательных учреждений</t>
  </si>
  <si>
    <t>0111000000</t>
  </si>
  <si>
    <t xml:space="preserve">      Общее образование</t>
  </si>
  <si>
    <t xml:space="preserve">          Подпрограмма "Развитие общего образования"</t>
  </si>
  <si>
    <t>0120000000</t>
  </si>
  <si>
    <t xml:space="preserve">            Строительство, реконструкция и капитальный ремонт общеобразовательных учреждений</t>
  </si>
  <si>
    <t>0121000000</t>
  </si>
  <si>
    <t xml:space="preserve">      Профессиональная подготовка, переподготовка и повышение квалификации</t>
  </si>
  <si>
    <t xml:space="preserve">          Подпрограмма "Развитие муниципальной службы в муниципальном образовании "Город Сарапул"</t>
  </si>
  <si>
    <t>0950000000</t>
  </si>
  <si>
    <t xml:space="preserve">            Профессиональное развитие и подготовка муниципальных служащих органов местного самоуправления г. Сарапула</t>
  </si>
  <si>
    <t>0950300000</t>
  </si>
  <si>
    <t xml:space="preserve">    КУЛЬТУРА, КИНЕМАТОГРАФИЯ</t>
  </si>
  <si>
    <t xml:space="preserve">      Культура</t>
  </si>
  <si>
    <t xml:space="preserve">        Муниципальная программа "Развитие культуры" на 2015-2026 годы</t>
  </si>
  <si>
    <t>0300000000</t>
  </si>
  <si>
    <t xml:space="preserve">          Подпрограмма "Сохранение, использование и популяризация объектов культурного наследия"</t>
  </si>
  <si>
    <t>0340000000</t>
  </si>
  <si>
    <t xml:space="preserve">            Мероприятия по сохранению объектов культурного наследия</t>
  </si>
  <si>
    <t>0341300000</t>
  </si>
  <si>
    <t xml:space="preserve">    СОЦИАЛЬНАЯ ПОЛИТИКА</t>
  </si>
  <si>
    <t xml:space="preserve">      Пенсионное обеспечение</t>
  </si>
  <si>
    <t xml:space="preserve">            Пенсионное обеспечение муниципальных служащих муниципального образования "Город Сарапул", пенсионное обеспечение депутатов Сарапульской Городской Думы, осуществляющих свои полномочия на постоянной основе</t>
  </si>
  <si>
    <t>0960500000</t>
  </si>
  <si>
    <t xml:space="preserve">      Социальное обеспечение населения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</si>
  <si>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</si>
  <si>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</si>
  <si>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Оказание адресной помощи гражданам города Сарапула</t>
  </si>
  <si>
    <t>0420100000</t>
  </si>
  <si>
    <t xml:space="preserve">            Предоставление меры социальной поддержки по проезду в общественном транспорте гражданам</t>
  </si>
  <si>
    <t>0420200000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</si>
  <si>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</si>
  <si>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</si>
  <si>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  Предоставление жилых помещений</t>
  </si>
  <si>
    <t>0430200000</t>
  </si>
  <si>
    <t xml:space="preserve">      Охрана семьи и детства</t>
  </si>
  <si>
    <t xml:space="preserve">    ФИЗИЧЕСКАЯ КУЛЬТУРА И СПОРТ</t>
  </si>
  <si>
    <t xml:space="preserve">      Физическая культура</t>
  </si>
  <si>
    <t xml:space="preserve">        Муниципальная программа "Сохранение здоровья и формирование здорового образа жизни" на 2015-2026 годы</t>
  </si>
  <si>
    <t>0200000000</t>
  </si>
  <si>
    <t xml:space="preserve">          Подпрограмма "Создание условий для развития физической культуры и спорта"</t>
  </si>
  <si>
    <t>0230000000</t>
  </si>
  <si>
    <t xml:space="preserve">            Обеспечение доступа к открытым спортивным объектам для свободного пользования и обеспечение доступа к закрытым спортивным объектам для свободного пользования в течение ограниченного времени</t>
  </si>
  <si>
    <t>0230100000</t>
  </si>
  <si>
    <t xml:space="preserve">            Строительство, реконструкция и капитальный ремонт объектов физической культуры и спорта</t>
  </si>
  <si>
    <t>0230200000</t>
  </si>
  <si>
    <t>919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</si>
  <si>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</si>
  <si>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Управление культуры ,спорта и молодежной политики г.Сарапула</t>
  </si>
  <si>
    <t>921</t>
  </si>
  <si>
    <t xml:space="preserve">          Подпрограмма "Формирование здорового образа жизни и профилактика заболеваний"</t>
  </si>
  <si>
    <t>0210000000</t>
  </si>
  <si>
    <t xml:space="preserve">            Содействие субъектам профилактики в организации и проведении мероприятий, направленных на профилактику употребления наркотиков и предотвращение незаконного распространения наркотических и психотропных веществ</t>
  </si>
  <si>
    <t>0210200000</t>
  </si>
  <si>
    <t xml:space="preserve">            Содействие в организации системы санитарно-противоэпидемиологических мероприятий в городе (содействие в работе санитарно-противоэпидемиологической комиссии Администрации города Сарапула, выпуск и распространение санитарно-просветительских материалов)</t>
  </si>
  <si>
    <t>0210400000</t>
  </si>
  <si>
    <t xml:space="preserve">          Подпрограмма "Организация досуга и предоставление услуг организаций культуры"</t>
  </si>
  <si>
    <t>0320000000</t>
  </si>
  <si>
    <t xml:space="preserve">            Осуществление культурно-досуговой деятельности</t>
  </si>
  <si>
    <t>0320200000</t>
  </si>
  <si>
    <t xml:space="preserve">          Подпрограмма "Поддержка и взаимодействие общественных организаций и объединений граждан, действующих на территории МО "Город Сарапул"</t>
  </si>
  <si>
    <t>0530000000</t>
  </si>
  <si>
    <t xml:space="preserve">            Поддержка социально-значимых проектов и программ</t>
  </si>
  <si>
    <t>0530100000</t>
  </si>
  <si>
    <t xml:space="preserve">        Муниципальная программа "Профилактика терроризма" на 2020-2026 годы</t>
  </si>
  <si>
    <t>1400000000</t>
  </si>
  <si>
    <t xml:space="preserve">            Проведение информационно-пропагандистских мероприятий по противодействию идеологии терроризма</t>
  </si>
  <si>
    <t>1400300000</t>
  </si>
  <si>
    <t xml:space="preserve">      Дополнительное образование детей</t>
  </si>
  <si>
    <t xml:space="preserve">          Подпрограмма "Развитие дополнительного образования детей"</t>
  </si>
  <si>
    <t>0130000000</t>
  </si>
  <si>
    <t xml:space="preserve">            Реализация дополнительных общеобразовательных общеразвивающих программ</t>
  </si>
  <si>
    <t>0130100000</t>
  </si>
  <si>
    <t xml:space="preserve">            Создание школ креативных индустрий</t>
  </si>
  <si>
    <t>0132200000</t>
  </si>
  <si>
    <t xml:space="preserve">      Молодежная политика</t>
  </si>
  <si>
    <t xml:space="preserve">            Организация и осуществление мероприятий по работе с детьми и молодежью</t>
  </si>
  <si>
    <t>0140100000</t>
  </si>
  <si>
    <t xml:space="preserve">            Обеспечение занятости подростков и молодежи в каникулярный период</t>
  </si>
  <si>
    <t>0140200000</t>
  </si>
  <si>
    <t xml:space="preserve">      Другие вопросы в области образования</t>
  </si>
  <si>
    <t xml:space="preserve">          Подпрограмма "Организация отдыха детей в каникулярное время"</t>
  </si>
  <si>
    <t>0220000000</t>
  </si>
  <si>
    <t xml:space="preserve">            Организация и обеспечение отдыха детей в каникулярное время</t>
  </si>
  <si>
    <t>0220100000</t>
  </si>
  <si>
    <t xml:space="preserve">          Подпрограмма "Библиотечное обслуживание населения"</t>
  </si>
  <si>
    <t>0310000000</t>
  </si>
  <si>
    <t xml:space="preserve">            Осуществление библиотечной деятельности</t>
  </si>
  <si>
    <t>0310100000</t>
  </si>
  <si>
    <t xml:space="preserve">            Осуществление театральной деятельности</t>
  </si>
  <si>
    <t>0320100000</t>
  </si>
  <si>
    <t xml:space="preserve">          Подпрограмма "Сохранение и развитие музейного дела"</t>
  </si>
  <si>
    <t>0330000000</t>
  </si>
  <si>
    <t xml:space="preserve">            Осуществление музейной деятельности</t>
  </si>
  <si>
    <t>0330100000</t>
  </si>
  <si>
    <t xml:space="preserve">          Подпрограмма "Реализация национальной политики, развитие местного народного творчества"</t>
  </si>
  <si>
    <t>0350000000</t>
  </si>
  <si>
    <t xml:space="preserve">            Осуществление деятельности по реализации национальной политики, развитию местного народного творчества</t>
  </si>
  <si>
    <t>0350100000</t>
  </si>
  <si>
    <t xml:space="preserve">      Другие вопросы в области культуры, кинематографии</t>
  </si>
  <si>
    <t xml:space="preserve">          Подпрограмма "Управление сферой культуры"</t>
  </si>
  <si>
    <t>0360000000</t>
  </si>
  <si>
    <t xml:space="preserve">            Осуществление организационной деятельности</t>
  </si>
  <si>
    <t>0360100000</t>
  </si>
  <si>
    <t xml:space="preserve">            Организация и проведение официальных физкультурных (физкультурно-оздоровительных) мероприятий</t>
  </si>
  <si>
    <t>0210100000</t>
  </si>
  <si>
    <t xml:space="preserve">            Внедрение Всероссийского физкультурно-спортивного комплекса "Готов к труду и обороне" в городе Сарапуле</t>
  </si>
  <si>
    <t>0210300000</t>
  </si>
  <si>
    <t xml:space="preserve">            Разработка и реализация программ спортивной подготовки</t>
  </si>
  <si>
    <t>0230300000</t>
  </si>
  <si>
    <t xml:space="preserve">      Массовый спорт</t>
  </si>
  <si>
    <t xml:space="preserve">  Управление образования г.Сарапула</t>
  </si>
  <si>
    <t>923</t>
  </si>
  <si>
    <t xml:space="preserve">            Реализация основных общеобразовательных программ дошкольного воспитания, присмотр и уход за детьми</t>
  </si>
  <si>
    <t>0110200000</t>
  </si>
  <si>
    <t xml:space="preserve">            Укрепление материально-технической базы муниципальных дошкольных образовательных организаций</t>
  </si>
  <si>
    <t>0110500000</t>
  </si>
  <si>
    <t xml:space="preserve">            Обеспечение обогащенными продуктами питания, в том числе молоком, молочной продукцией, соками и другими продуктами питания детей в образовательных учреждениях для детей дошкольного возраста, реализующих программы дошкольного образования</t>
  </si>
  <si>
    <t>0110600000</t>
  </si>
  <si>
    <t xml:space="preserve">            Мероприятия, направленные на обеспечение безопасности условий обучения и воспитания  детей в муниципальных дошкольных образовательных организациях</t>
  </si>
  <si>
    <t>0110800000</t>
  </si>
  <si>
    <t xml:space="preserve">            Обеспечение антитеррористической защищенности объектов, территорий, находящихся в муниципальной собственности или ведении органов МСУ</t>
  </si>
  <si>
    <t>1400200000</t>
  </si>
  <si>
    <t xml:space="preserve">            Реализации основных общеобразовательных программ начального общего, основного общего, среднего общего образования</t>
  </si>
  <si>
    <t>0120100000</t>
  </si>
  <si>
    <t xml:space="preserve">            Укрепление материально-технической базы муниципальных общеобразовательных организаций</t>
  </si>
  <si>
    <t>0120400000</t>
  </si>
  <si>
    <t xml:space="preserve">            Организация питания обучающихся</t>
  </si>
  <si>
    <t>0120600000</t>
  </si>
  <si>
    <t xml:space="preserve">            Мероприятия, направленные на обеспечение безопасности условий обучения детей в муниципальных общеобразовательных организациях</t>
  </si>
  <si>
    <t>0120800000</t>
  </si>
  <si>
    <t xml:space="preserve">            Обеспечение финансирования педагогических работников за подготовку и проведение ГИА</t>
  </si>
  <si>
    <t>0121300000</t>
  </si>
  <si>
    <t>012EВ00000</t>
  </si>
  <si>
    <t xml:space="preserve">            Укрепление материально-технической базы муниципальных образовательных организаций дополнительного образования детей</t>
  </si>
  <si>
    <t>0130600000</t>
  </si>
  <si>
    <t xml:space="preserve">            Мероприятия, направленные на обеспечение безопасности детей в учреждениях дополнительного образования</t>
  </si>
  <si>
    <t>0131800000</t>
  </si>
  <si>
    <t xml:space="preserve">            Расходы на обеспечение персонифицированного финансирования дополнительного образования детей с использованием механизмов социального заказа</t>
  </si>
  <si>
    <t>0131900000</t>
  </si>
  <si>
    <t xml:space="preserve">          Подпрограмма "Управление системой образования"</t>
  </si>
  <si>
    <t>0150000000</t>
  </si>
  <si>
    <t xml:space="preserve">            Реализация установленных полномочий (функций) Управлением образования г. Сарапула, организация управления муниципальной программой "Развитие образования и воспитание"</t>
  </si>
  <si>
    <t>0150100000</t>
  </si>
  <si>
    <t xml:space="preserve">            Предоставление консультационных и методических услуг</t>
  </si>
  <si>
    <t>0150300000</t>
  </si>
  <si>
    <t xml:space="preserve">            Профилактика и коррекция нарушений речи у детей дошкольного возраста; профилактика и коррекция нарушений чтения и письма у детей младшего школьного возраста</t>
  </si>
  <si>
    <t>0150400000</t>
  </si>
  <si>
    <t xml:space="preserve">            Организация работ по повышению эффективности деятельности муниципальных образовательных организаций</t>
  </si>
  <si>
    <t>0150600000</t>
  </si>
  <si>
    <t xml:space="preserve">            Материальная поддержка семей с детьми дошкольного возраста</t>
  </si>
  <si>
    <t>0110300000</t>
  </si>
  <si>
    <t>041P100000</t>
  </si>
  <si>
    <t xml:space="preserve">  Территориальная избирательная комиссия города Сарапула</t>
  </si>
  <si>
    <t>925</t>
  </si>
  <si>
    <t xml:space="preserve">      Обеспечение проведения выборов и референдумов</t>
  </si>
  <si>
    <t xml:space="preserve">  Управление финансов г. Сарапула</t>
  </si>
  <si>
    <t>927</t>
  </si>
  <si>
    <t xml:space="preserve">          Подпрограмма "Организация бюджетного процесса в городе Сарапуле"</t>
  </si>
  <si>
    <t>1010000000</t>
  </si>
  <si>
    <t xml:space="preserve">            Обеспечение реализации муниципальной программы</t>
  </si>
  <si>
    <t>1010800000</t>
  </si>
  <si>
    <t xml:space="preserve">            Составление бюджетной отчетности</t>
  </si>
  <si>
    <t>1010400000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</si>
  <si>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</si>
  <si>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</si>
  <si>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          Управление муниципальным долгом</t>
  </si>
  <si>
    <t>1010600000</t>
  </si>
  <si>
    <t xml:space="preserve">              Обслуживание государственного (муниципального) долга</t>
  </si>
  <si>
    <t>700</t>
  </si>
  <si>
    <t xml:space="preserve">    Вспомогательный</t>
  </si>
  <si>
    <t xml:space="preserve">      Условно  утверждённые расходы</t>
  </si>
  <si>
    <t xml:space="preserve">            Финансовое обеспечение выполнения других обязательств МО "Город Сарапул"</t>
  </si>
  <si>
    <t>1010700000</t>
  </si>
  <si>
    <t>900</t>
  </si>
  <si>
    <t xml:space="preserve">  Сарапульская городская Дума</t>
  </si>
  <si>
    <t>930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</si>
  <si>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</si>
  <si>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Муниципальное казенное учреждение "Контрольно-счетный орган муниципального образования "Городской округ город Сарапул Удмуртской Республики"</t>
  </si>
  <si>
    <t>Сумма                                 на 2024 год</t>
  </si>
  <si>
    <t>Сумма                           на 2025 год</t>
  </si>
  <si>
    <t>Сумма                         на 2026 год</t>
  </si>
  <si>
    <t>Приложение №3</t>
  </si>
  <si>
    <t>Ведомственная структура бюджета города Сарапула на 2024 год</t>
  </si>
  <si>
    <t>Ведомство</t>
  </si>
  <si>
    <t>Раздел,           подраздел</t>
  </si>
  <si>
    <t>Целевая статья</t>
  </si>
  <si>
    <t>Вид расходов</t>
  </si>
  <si>
    <t>0410100000</t>
  </si>
  <si>
    <t xml:space="preserve">      Предоставление мер социальной поддержки многодетным семьям</t>
  </si>
  <si>
    <t xml:space="preserve">         Предоставление субсидий бюджетным, автономным учреждениям и иным некоммерческим организациям</t>
  </si>
  <si>
    <t>9900000310</t>
  </si>
  <si>
    <t>9900003500</t>
  </si>
  <si>
    <t>9900008220</t>
  </si>
  <si>
    <t>9900008810</t>
  </si>
  <si>
    <t>9900009550</t>
  </si>
  <si>
    <t>9900051200</t>
  </si>
  <si>
    <t>9900060030</t>
  </si>
  <si>
    <t>9900060040</t>
  </si>
  <si>
    <t>9900060080</t>
  </si>
  <si>
    <t>9900060190</t>
  </si>
  <si>
    <t>9900060200</t>
  </si>
  <si>
    <t>9900060240</t>
  </si>
  <si>
    <t>9900061740</t>
  </si>
  <si>
    <t>9900062800</t>
  </si>
  <si>
    <t>9900065580</t>
  </si>
  <si>
    <t>9900066020</t>
  </si>
  <si>
    <t xml:space="preserve">     Осуществление функций заказчика по строительству, реконструкции и капитальному ремонту</t>
  </si>
  <si>
    <t>9900066040</t>
  </si>
  <si>
    <t>9900066050</t>
  </si>
  <si>
    <t>9900066140</t>
  </si>
  <si>
    <t>9900066160</t>
  </si>
  <si>
    <t>9900066170</t>
  </si>
  <si>
    <t>9900068810</t>
  </si>
  <si>
    <t>99000S3500</t>
  </si>
  <si>
    <t>99000S8810</t>
  </si>
  <si>
    <t>99000S9550</t>
  </si>
  <si>
    <t xml:space="preserve">        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</si>
  <si>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</si>
  <si>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Условно утвержденные расходы</t>
  </si>
  <si>
    <t xml:space="preserve">           Составление (изменение) списков кандидатов в присяжные заседатели федеральных судов общей юрисдикции в Российской Федерации</t>
  </si>
  <si>
    <t xml:space="preserve">          Резервный фонд Администрации города Сарапула</t>
  </si>
  <si>
    <t xml:space="preserve">          Расходы, производимые за счет средств резервных фондов исполнительных органов государственной власти Удмуртской Республики</t>
  </si>
  <si>
    <t xml:space="preserve">          Уплата налога на имущество организаций</t>
  </si>
  <si>
    <t xml:space="preserve">          Уплата земельного налога</t>
  </si>
  <si>
    <t xml:space="preserve">          Исполнение судебных актов, предусматривающих обращение взыскания на средства бюджета муниципального образования</t>
  </si>
  <si>
    <t xml:space="preserve">         Расходы на оплату судебных издержек; выплаты, связанные с исполнением судебных актов, предусматривающих обращение взыскания на средства бюджета города Сарапула, и мировых соглашений</t>
  </si>
  <si>
    <t xml:space="preserve">          Осуществление демонтажных работ по объектам муниципальной собственности, в том числе аварийным</t>
  </si>
  <si>
    <t xml:space="preserve">            Реализация проектов инклюзивного инициативного бюджетирования</t>
  </si>
  <si>
    <t xml:space="preserve">           Реализация проектов инициативного бюджетирования на территории города Сарапула</t>
  </si>
  <si>
    <t xml:space="preserve">           Расходы на решение вопросов местного значения, осуществляемые с участием средств самообложения граждан</t>
  </si>
  <si>
    <t xml:space="preserve">           Выполнение мероприятий реестра наказов избирателей г. Сарапула</t>
  </si>
  <si>
    <t xml:space="preserve">            Расходы на решение вопросов местного значения, осуществляемые с участием средств самообложения граждан</t>
  </si>
  <si>
    <t xml:space="preserve">           Расходы, производимые за счет резервных фондов исполнительных органов государственной власти Удмуртской Республики</t>
  </si>
  <si>
    <t xml:space="preserve">             Расходы на решение вопросов местного значения, осуществляемые с участием средств самообложения граждан</t>
  </si>
  <si>
    <t xml:space="preserve">             Реализация проектов инициативного бюджетирования на территории города Сарапула</t>
  </si>
  <si>
    <t xml:space="preserve">            Выполнение мероприятий реестра наказов избирателей г. Сарапула</t>
  </si>
  <si>
    <t xml:space="preserve">           Обеспечение деятельности контрольного-счетного органа муниципального образования "Городской округ город Сарапул Удмуртской республики"</t>
  </si>
  <si>
    <t xml:space="preserve">          Реализация в Удмуртской Республике проектов инициативного бюджетирования, выдвигаемых лицами с инвалидностью</t>
  </si>
  <si>
    <t xml:space="preserve">           Реализация в Удмуртской Республике проектов инициативного бюджетирования, выдвигаемых лицами с инвалидностью</t>
  </si>
  <si>
    <t xml:space="preserve">           Реализация проектов молодежного инициативного бюджетирования</t>
  </si>
  <si>
    <t xml:space="preserve">            Реализация проектов молодежного инициативного бюджетирования</t>
  </si>
  <si>
    <t xml:space="preserve">             Предоставление субсидий бюджетным, автономным учреждениям и иным некоммерческим организациям</t>
  </si>
  <si>
    <t xml:space="preserve">            Расходы, производимые за счет резервных фондов исполнительных органов государственной власти Удмуртской Республики</t>
  </si>
  <si>
    <t xml:space="preserve">            Формирование резерва, связанного с особенностями исполнения бюджета</t>
  </si>
  <si>
    <t xml:space="preserve">          Реализация установленных полномочий (функций) аппарата Сарапульской городской Думы</t>
  </si>
  <si>
    <t xml:space="preserve">           Реализация установленных полномочий (функций) депутатов представительного органа муниципального образования "Город Сарапул"</t>
  </si>
  <si>
    <t xml:space="preserve">           Расходы на поощрение муниципальной команды по итогам оценки эффективности деятельности</t>
  </si>
  <si>
    <t xml:space="preserve">          Выполнение публичных обязательств по выплате материальной помощи Почетным гражданам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</si>
</sst>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0">
    <xf numFmtId="0" fontId="0" fillId="0" borderId="0" xfId="0"/>
    <xf numFmtId="0" fontId="5" fillId="0" borderId="1" xfId="2" applyNumberFormat="1" applyFont="1" applyProtection="1"/>
    <xf numFmtId="0" fontId="6" fillId="0" borderId="0" xfId="0" applyFont="1" applyProtection="1">
      <protection locked="0"/>
    </xf>
    <xf numFmtId="0" fontId="5" fillId="0" borderId="2" xfId="5" applyNumberFormat="1" applyFont="1" applyProtection="1">
      <alignment horizontal="center" vertical="center" wrapText="1"/>
    </xf>
    <xf numFmtId="0" fontId="8" fillId="0" borderId="2" xfId="6" applyNumberFormat="1" applyFont="1" applyProtection="1">
      <alignment vertical="top" wrapText="1"/>
    </xf>
    <xf numFmtId="1" fontId="5" fillId="0" borderId="2" xfId="7" applyNumberFormat="1" applyFont="1" applyProtection="1">
      <alignment horizontal="center" vertical="top" shrinkToFit="1"/>
    </xf>
    <xf numFmtId="0" fontId="5" fillId="0" borderId="2" xfId="6" applyNumberFormat="1" applyFont="1" applyProtection="1">
      <alignment vertical="top" wrapText="1"/>
    </xf>
    <xf numFmtId="1" fontId="8" fillId="0" borderId="2" xfId="7" applyNumberFormat="1" applyFont="1" applyProtection="1">
      <alignment horizontal="center" vertical="top" shrinkToFit="1"/>
    </xf>
    <xf numFmtId="0" fontId="9" fillId="0" borderId="0" xfId="0" applyFont="1" applyProtection="1">
      <protection locked="0"/>
    </xf>
    <xf numFmtId="0" fontId="5" fillId="0" borderId="1" xfId="2" applyNumberFormat="1" applyFont="1" applyAlignment="1" applyProtection="1">
      <alignment horizontal="right"/>
    </xf>
    <xf numFmtId="0" fontId="6" fillId="0" borderId="0" xfId="0" applyFont="1" applyFill="1" applyProtection="1">
      <protection locked="0"/>
    </xf>
    <xf numFmtId="0" fontId="5" fillId="0" borderId="1" xfId="2" applyNumberFormat="1" applyFont="1" applyFill="1" applyProtection="1"/>
    <xf numFmtId="0" fontId="5" fillId="0" borderId="2" xfId="5" applyNumberFormat="1" applyFont="1" applyFill="1" applyProtection="1">
      <alignment horizontal="center" vertical="center" wrapText="1"/>
    </xf>
    <xf numFmtId="164" fontId="8" fillId="0" borderId="2" xfId="8" applyNumberFormat="1" applyFont="1" applyFill="1" applyProtection="1">
      <alignment horizontal="right" vertical="top" shrinkToFit="1"/>
    </xf>
    <xf numFmtId="4" fontId="8" fillId="0" borderId="2" xfId="8" applyNumberFormat="1" applyFont="1" applyFill="1" applyProtection="1">
      <alignment horizontal="right" vertical="top" shrinkToFit="1"/>
    </xf>
    <xf numFmtId="164" fontId="5" fillId="0" borderId="2" xfId="8" applyNumberFormat="1" applyFont="1" applyFill="1" applyProtection="1">
      <alignment horizontal="right" vertical="top" shrinkToFit="1"/>
    </xf>
    <xf numFmtId="4" fontId="5" fillId="0" borderId="2" xfId="8" applyNumberFormat="1" applyFont="1" applyFill="1" applyProtection="1">
      <alignment horizontal="right" vertical="top" shrinkToFit="1"/>
    </xf>
    <xf numFmtId="0" fontId="6" fillId="0" borderId="0" xfId="0" applyFont="1" applyFill="1" applyAlignment="1" applyProtection="1">
      <alignment horizontal="right"/>
      <protection locked="0"/>
    </xf>
    <xf numFmtId="0" fontId="5" fillId="0" borderId="2" xfId="5" applyNumberFormat="1" applyFont="1" applyAlignment="1" applyProtection="1">
      <alignment horizontal="center" vertical="center" textRotation="90" wrapText="1"/>
    </xf>
    <xf numFmtId="49" fontId="6" fillId="0" borderId="0" xfId="0" applyNumberFormat="1" applyFont="1" applyProtection="1">
      <protection locked="0"/>
    </xf>
    <xf numFmtId="49" fontId="8" fillId="0" borderId="2" xfId="7" applyNumberFormat="1" applyFont="1" applyProtection="1">
      <alignment horizontal="center" vertical="top" shrinkToFit="1"/>
    </xf>
    <xf numFmtId="49" fontId="5" fillId="0" borderId="2" xfId="7" applyNumberFormat="1" applyFont="1" applyProtection="1">
      <alignment horizontal="center" vertical="top" shrinkToFit="1"/>
    </xf>
    <xf numFmtId="49" fontId="5" fillId="0" borderId="1" xfId="2" applyNumberFormat="1" applyFont="1" applyProtection="1"/>
    <xf numFmtId="49" fontId="5" fillId="0" borderId="2" xfId="5" applyNumberFormat="1" applyFont="1" applyAlignment="1" applyProtection="1">
      <alignment horizontal="center" vertical="center" textRotation="90" wrapText="1"/>
    </xf>
    <xf numFmtId="0" fontId="7" fillId="0" borderId="1" xfId="3" applyNumberFormat="1" applyFont="1" applyAlignment="1" applyProtection="1">
      <alignment horizontal="center"/>
    </xf>
    <xf numFmtId="0" fontId="5" fillId="0" borderId="1" xfId="4" applyNumberFormat="1" applyFont="1" applyProtection="1">
      <alignment horizontal="right"/>
    </xf>
    <xf numFmtId="0" fontId="5" fillId="0" borderId="1" xfId="4" applyFont="1">
      <alignment horizontal="right"/>
    </xf>
    <xf numFmtId="0" fontId="8" fillId="0" borderId="4" xfId="6" applyNumberFormat="1" applyFont="1" applyBorder="1" applyProtection="1">
      <alignment vertical="top" wrapText="1"/>
    </xf>
    <xf numFmtId="0" fontId="8" fillId="0" borderId="5" xfId="6" applyNumberFormat="1" applyFont="1" applyBorder="1" applyProtection="1">
      <alignment vertical="top" wrapText="1"/>
    </xf>
    <xf numFmtId="0" fontId="8" fillId="0" borderId="6" xfId="6" applyNumberFormat="1" applyFont="1" applyBorder="1" applyProtection="1">
      <alignment vertical="top" wrapText="1"/>
    </xf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15"/>
  <sheetViews>
    <sheetView showGridLines="0" tabSelected="1" topLeftCell="A197" workbookViewId="0">
      <selection activeCell="G213" sqref="G213"/>
    </sheetView>
  </sheetViews>
  <sheetFormatPr defaultRowHeight="15" outlineLevelRow="6" x14ac:dyDescent="0.25"/>
  <cols>
    <col min="1" max="1" width="41.85546875" style="2" customWidth="1"/>
    <col min="2" max="2" width="7.7109375" style="2" customWidth="1"/>
    <col min="3" max="3" width="7.7109375" style="19" customWidth="1"/>
    <col min="4" max="4" width="10.7109375" style="19" customWidth="1"/>
    <col min="5" max="5" width="7.7109375" style="2" customWidth="1"/>
    <col min="6" max="6" width="13.7109375" style="10" hidden="1" customWidth="1"/>
    <col min="7" max="7" width="12.7109375" style="10" customWidth="1"/>
    <col min="8" max="8" width="12.7109375" style="10" hidden="1" customWidth="1"/>
    <col min="9" max="9" width="12.7109375" style="10" customWidth="1"/>
    <col min="10" max="10" width="12.7109375" style="10" hidden="1" customWidth="1"/>
    <col min="11" max="11" width="12.7109375" style="10" customWidth="1"/>
    <col min="12" max="16384" width="9.140625" style="2"/>
  </cols>
  <sheetData>
    <row r="1" spans="1:11" x14ac:dyDescent="0.25">
      <c r="K1" s="17" t="s">
        <v>49</v>
      </c>
    </row>
    <row r="2" spans="1:11" x14ac:dyDescent="0.25">
      <c r="K2" s="17" t="s">
        <v>50</v>
      </c>
    </row>
    <row r="3" spans="1:11" x14ac:dyDescent="0.25">
      <c r="K3" s="17" t="s">
        <v>51</v>
      </c>
    </row>
    <row r="5" spans="1:11" x14ac:dyDescent="0.25">
      <c r="K5" s="17" t="s">
        <v>410</v>
      </c>
    </row>
    <row r="6" spans="1:11" x14ac:dyDescent="0.25">
      <c r="K6" s="17" t="s">
        <v>52</v>
      </c>
    </row>
    <row r="7" spans="1:11" x14ac:dyDescent="0.25">
      <c r="K7" s="17" t="s">
        <v>53</v>
      </c>
    </row>
    <row r="9" spans="1:11" ht="15.75" x14ac:dyDescent="0.25">
      <c r="A9" s="24" t="s">
        <v>411</v>
      </c>
      <c r="B9" s="24"/>
      <c r="C9" s="24"/>
      <c r="D9" s="24"/>
      <c r="E9" s="24"/>
      <c r="F9" s="24"/>
      <c r="G9" s="24"/>
      <c r="H9" s="24"/>
      <c r="I9" s="24"/>
      <c r="J9" s="24"/>
      <c r="K9" s="24"/>
    </row>
    <row r="10" spans="1:11" ht="15.75" x14ac:dyDescent="0.25">
      <c r="A10" s="24" t="s">
        <v>54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</row>
    <row r="11" spans="1:11" x14ac:dyDescent="0.25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9" t="s">
        <v>48</v>
      </c>
    </row>
    <row r="12" spans="1:11" ht="60.75" customHeight="1" x14ac:dyDescent="0.25">
      <c r="A12" s="3" t="s">
        <v>47</v>
      </c>
      <c r="B12" s="18" t="s">
        <v>412</v>
      </c>
      <c r="C12" s="23" t="s">
        <v>413</v>
      </c>
      <c r="D12" s="23" t="s">
        <v>414</v>
      </c>
      <c r="E12" s="18" t="s">
        <v>415</v>
      </c>
      <c r="F12" s="12" t="s">
        <v>0</v>
      </c>
      <c r="G12" s="12" t="s">
        <v>407</v>
      </c>
      <c r="H12" s="12" t="s">
        <v>1</v>
      </c>
      <c r="I12" s="12" t="s">
        <v>408</v>
      </c>
      <c r="J12" s="12" t="s">
        <v>2</v>
      </c>
      <c r="K12" s="12" t="s">
        <v>409</v>
      </c>
    </row>
    <row r="13" spans="1:11" s="8" customFormat="1" ht="14.25" x14ac:dyDescent="0.2">
      <c r="A13" s="4" t="s">
        <v>55</v>
      </c>
      <c r="B13" s="7" t="s">
        <v>56</v>
      </c>
      <c r="C13" s="20"/>
      <c r="D13" s="20"/>
      <c r="E13" s="7"/>
      <c r="F13" s="14">
        <v>1157813730.0999999</v>
      </c>
      <c r="G13" s="13">
        <f>F13/1000-115</f>
        <v>1157698.7300999998</v>
      </c>
      <c r="H13" s="14">
        <v>524400195.20999998</v>
      </c>
      <c r="I13" s="13">
        <f>H13/1000</f>
        <v>524400.19521000003</v>
      </c>
      <c r="J13" s="14">
        <v>448744605.39999998</v>
      </c>
      <c r="K13" s="13">
        <f>J13/1000</f>
        <v>448744.6054</v>
      </c>
    </row>
    <row r="14" spans="1:11" outlineLevel="1" x14ac:dyDescent="0.25">
      <c r="A14" s="6" t="s">
        <v>57</v>
      </c>
      <c r="B14" s="5" t="s">
        <v>56</v>
      </c>
      <c r="C14" s="21" t="s">
        <v>4</v>
      </c>
      <c r="D14" s="21"/>
      <c r="E14" s="5"/>
      <c r="F14" s="16">
        <v>137672780.58000001</v>
      </c>
      <c r="G14" s="15">
        <f t="shared" ref="G14:I79" si="0">F14/1000</f>
        <v>137672.78058000002</v>
      </c>
      <c r="H14" s="16">
        <v>112407599.54000001</v>
      </c>
      <c r="I14" s="15">
        <f t="shared" si="0"/>
        <v>112407.59954000001</v>
      </c>
      <c r="J14" s="16">
        <v>113026366.56</v>
      </c>
      <c r="K14" s="15">
        <f t="shared" ref="K14" si="1">J14/1000</f>
        <v>113026.36656000001</v>
      </c>
    </row>
    <row r="15" spans="1:11" ht="38.25" outlineLevel="2" x14ac:dyDescent="0.25">
      <c r="A15" s="6" t="s">
        <v>58</v>
      </c>
      <c r="B15" s="5" t="s">
        <v>56</v>
      </c>
      <c r="C15" s="21" t="s">
        <v>6</v>
      </c>
      <c r="D15" s="21"/>
      <c r="E15" s="5"/>
      <c r="F15" s="16">
        <v>4346248</v>
      </c>
      <c r="G15" s="15">
        <f t="shared" si="0"/>
        <v>4346.2479999999996</v>
      </c>
      <c r="H15" s="16">
        <v>3669300</v>
      </c>
      <c r="I15" s="15">
        <f t="shared" si="0"/>
        <v>3669.3</v>
      </c>
      <c r="J15" s="16">
        <v>3669300</v>
      </c>
      <c r="K15" s="15">
        <f t="shared" ref="K15" si="2">J15/1000</f>
        <v>3669.3</v>
      </c>
    </row>
    <row r="16" spans="1:11" ht="25.5" outlineLevel="3" x14ac:dyDescent="0.25">
      <c r="A16" s="6" t="s">
        <v>59</v>
      </c>
      <c r="B16" s="5" t="s">
        <v>56</v>
      </c>
      <c r="C16" s="21" t="s">
        <v>6</v>
      </c>
      <c r="D16" s="21" t="s">
        <v>60</v>
      </c>
      <c r="E16" s="5"/>
      <c r="F16" s="16">
        <v>4346248</v>
      </c>
      <c r="G16" s="15">
        <f t="shared" si="0"/>
        <v>4346.2479999999996</v>
      </c>
      <c r="H16" s="16">
        <v>3669300</v>
      </c>
      <c r="I16" s="15">
        <f t="shared" si="0"/>
        <v>3669.3</v>
      </c>
      <c r="J16" s="16">
        <v>3669300</v>
      </c>
      <c r="K16" s="15">
        <f t="shared" ref="K16" si="3">J16/1000</f>
        <v>3669.3</v>
      </c>
    </row>
    <row r="17" spans="1:11" ht="25.5" outlineLevel="4" x14ac:dyDescent="0.25">
      <c r="A17" s="6" t="s">
        <v>61</v>
      </c>
      <c r="B17" s="5" t="s">
        <v>56</v>
      </c>
      <c r="C17" s="21" t="s">
        <v>6</v>
      </c>
      <c r="D17" s="21" t="s">
        <v>62</v>
      </c>
      <c r="E17" s="5"/>
      <c r="F17" s="16">
        <v>4346248</v>
      </c>
      <c r="G17" s="15">
        <f t="shared" si="0"/>
        <v>4346.2479999999996</v>
      </c>
      <c r="H17" s="16">
        <v>3669300</v>
      </c>
      <c r="I17" s="15">
        <f t="shared" si="0"/>
        <v>3669.3</v>
      </c>
      <c r="J17" s="16">
        <v>3669300</v>
      </c>
      <c r="K17" s="15">
        <f t="shared" ref="K17" si="4">J17/1000</f>
        <v>3669.3</v>
      </c>
    </row>
    <row r="18" spans="1:11" ht="38.25" outlineLevel="5" x14ac:dyDescent="0.25">
      <c r="A18" s="6" t="s">
        <v>63</v>
      </c>
      <c r="B18" s="5" t="s">
        <v>56</v>
      </c>
      <c r="C18" s="21" t="s">
        <v>6</v>
      </c>
      <c r="D18" s="21" t="s">
        <v>64</v>
      </c>
      <c r="E18" s="5"/>
      <c r="F18" s="16">
        <v>4346248</v>
      </c>
      <c r="G18" s="15">
        <f t="shared" si="0"/>
        <v>4346.2479999999996</v>
      </c>
      <c r="H18" s="16">
        <v>3669300</v>
      </c>
      <c r="I18" s="15">
        <f t="shared" si="0"/>
        <v>3669.3</v>
      </c>
      <c r="J18" s="16">
        <v>3669300</v>
      </c>
      <c r="K18" s="15">
        <f t="shared" ref="K18" si="5">J18/1000</f>
        <v>3669.3</v>
      </c>
    </row>
    <row r="19" spans="1:11" ht="63.75" outlineLevel="6" x14ac:dyDescent="0.25">
      <c r="A19" s="6" t="s">
        <v>65</v>
      </c>
      <c r="B19" s="5" t="s">
        <v>56</v>
      </c>
      <c r="C19" s="21" t="s">
        <v>6</v>
      </c>
      <c r="D19" s="21" t="s">
        <v>64</v>
      </c>
      <c r="E19" s="5" t="s">
        <v>66</v>
      </c>
      <c r="F19" s="16">
        <v>4346248</v>
      </c>
      <c r="G19" s="15">
        <f t="shared" si="0"/>
        <v>4346.2479999999996</v>
      </c>
      <c r="H19" s="16">
        <v>3669300</v>
      </c>
      <c r="I19" s="15">
        <f t="shared" si="0"/>
        <v>3669.3</v>
      </c>
      <c r="J19" s="16">
        <v>3669300</v>
      </c>
      <c r="K19" s="15">
        <f t="shared" ref="K19" si="6">J19/1000</f>
        <v>3669.3</v>
      </c>
    </row>
    <row r="20" spans="1:11" ht="51" outlineLevel="2" x14ac:dyDescent="0.25">
      <c r="A20" s="6" t="s">
        <v>67</v>
      </c>
      <c r="B20" s="5" t="s">
        <v>56</v>
      </c>
      <c r="C20" s="21" t="s">
        <v>8</v>
      </c>
      <c r="D20" s="21"/>
      <c r="E20" s="5"/>
      <c r="F20" s="16">
        <v>80094843.209999993</v>
      </c>
      <c r="G20" s="15">
        <f t="shared" si="0"/>
        <v>80094.843209999992</v>
      </c>
      <c r="H20" s="16">
        <v>62375299.539999999</v>
      </c>
      <c r="I20" s="15">
        <f t="shared" si="0"/>
        <v>62375.29954</v>
      </c>
      <c r="J20" s="16">
        <v>62535966.560000002</v>
      </c>
      <c r="K20" s="15">
        <f t="shared" ref="K20" si="7">J20/1000</f>
        <v>62535.966560000001</v>
      </c>
    </row>
    <row r="21" spans="1:11" ht="25.5" outlineLevel="3" x14ac:dyDescent="0.25">
      <c r="A21" s="6" t="s">
        <v>68</v>
      </c>
      <c r="B21" s="5" t="s">
        <v>56</v>
      </c>
      <c r="C21" s="21" t="s">
        <v>8</v>
      </c>
      <c r="D21" s="21" t="s">
        <v>69</v>
      </c>
      <c r="E21" s="5"/>
      <c r="F21" s="16">
        <v>1336100</v>
      </c>
      <c r="G21" s="15">
        <f t="shared" si="0"/>
        <v>1336.1</v>
      </c>
      <c r="H21" s="16">
        <v>1275702.8999999999</v>
      </c>
      <c r="I21" s="15">
        <f t="shared" si="0"/>
        <v>1275.7029</v>
      </c>
      <c r="J21" s="16">
        <v>1275702.8999999999</v>
      </c>
      <c r="K21" s="15">
        <f t="shared" ref="K21" si="8">J21/1000</f>
        <v>1275.7029</v>
      </c>
    </row>
    <row r="22" spans="1:11" ht="25.5" outlineLevel="4" x14ac:dyDescent="0.25">
      <c r="A22" s="6" t="s">
        <v>70</v>
      </c>
      <c r="B22" s="5" t="s">
        <v>56</v>
      </c>
      <c r="C22" s="21" t="s">
        <v>8</v>
      </c>
      <c r="D22" s="21" t="s">
        <v>71</v>
      </c>
      <c r="E22" s="5"/>
      <c r="F22" s="16">
        <v>1336100</v>
      </c>
      <c r="G22" s="15">
        <f t="shared" si="0"/>
        <v>1336.1</v>
      </c>
      <c r="H22" s="16">
        <v>1275702.8999999999</v>
      </c>
      <c r="I22" s="15">
        <f t="shared" si="0"/>
        <v>1275.7029</v>
      </c>
      <c r="J22" s="16">
        <v>1275702.8999999999</v>
      </c>
      <c r="K22" s="15">
        <f t="shared" ref="K22" si="9">J22/1000</f>
        <v>1275.7029</v>
      </c>
    </row>
    <row r="23" spans="1:11" ht="38.25" outlineLevel="5" x14ac:dyDescent="0.25">
      <c r="A23" s="6" t="s">
        <v>72</v>
      </c>
      <c r="B23" s="5" t="s">
        <v>56</v>
      </c>
      <c r="C23" s="21" t="s">
        <v>8</v>
      </c>
      <c r="D23" s="21" t="s">
        <v>73</v>
      </c>
      <c r="E23" s="5"/>
      <c r="F23" s="16">
        <v>1336100</v>
      </c>
      <c r="G23" s="15">
        <f t="shared" si="0"/>
        <v>1336.1</v>
      </c>
      <c r="H23" s="16">
        <v>1275702.8999999999</v>
      </c>
      <c r="I23" s="15">
        <f t="shared" si="0"/>
        <v>1275.7029</v>
      </c>
      <c r="J23" s="16">
        <v>1275702.8999999999</v>
      </c>
      <c r="K23" s="15">
        <f t="shared" ref="K23" si="10">J23/1000</f>
        <v>1275.7029</v>
      </c>
    </row>
    <row r="24" spans="1:11" ht="63.75" outlineLevel="6" x14ac:dyDescent="0.25">
      <c r="A24" s="6" t="s">
        <v>65</v>
      </c>
      <c r="B24" s="5" t="s">
        <v>56</v>
      </c>
      <c r="C24" s="21" t="s">
        <v>8</v>
      </c>
      <c r="D24" s="21" t="s">
        <v>73</v>
      </c>
      <c r="E24" s="5" t="s">
        <v>66</v>
      </c>
      <c r="F24" s="16">
        <v>1276100</v>
      </c>
      <c r="G24" s="15">
        <f t="shared" si="0"/>
        <v>1276.0999999999999</v>
      </c>
      <c r="H24" s="16">
        <v>1275702.8999999999</v>
      </c>
      <c r="I24" s="15">
        <f t="shared" si="0"/>
        <v>1275.7029</v>
      </c>
      <c r="J24" s="16">
        <v>1275702.8999999999</v>
      </c>
      <c r="K24" s="15">
        <f t="shared" ref="K24" si="11">J24/1000</f>
        <v>1275.7029</v>
      </c>
    </row>
    <row r="25" spans="1:11" ht="38.25" outlineLevel="6" x14ac:dyDescent="0.25">
      <c r="A25" s="6" t="s">
        <v>74</v>
      </c>
      <c r="B25" s="5" t="s">
        <v>56</v>
      </c>
      <c r="C25" s="21" t="s">
        <v>8</v>
      </c>
      <c r="D25" s="21" t="s">
        <v>73</v>
      </c>
      <c r="E25" s="5" t="s">
        <v>75</v>
      </c>
      <c r="F25" s="16">
        <v>60000</v>
      </c>
      <c r="G25" s="15">
        <f t="shared" si="0"/>
        <v>60</v>
      </c>
      <c r="H25" s="16">
        <v>0</v>
      </c>
      <c r="I25" s="15">
        <f t="shared" si="0"/>
        <v>0</v>
      </c>
      <c r="J25" s="16">
        <v>0</v>
      </c>
      <c r="K25" s="15">
        <f t="shared" ref="K25" si="12">J25/1000</f>
        <v>0</v>
      </c>
    </row>
    <row r="26" spans="1:11" ht="25.5" outlineLevel="3" x14ac:dyDescent="0.25">
      <c r="A26" s="6" t="s">
        <v>76</v>
      </c>
      <c r="B26" s="5" t="s">
        <v>56</v>
      </c>
      <c r="C26" s="21" t="s">
        <v>8</v>
      </c>
      <c r="D26" s="21" t="s">
        <v>77</v>
      </c>
      <c r="E26" s="5"/>
      <c r="F26" s="16">
        <v>1050893.28</v>
      </c>
      <c r="G26" s="15">
        <f t="shared" si="0"/>
        <v>1050.89328</v>
      </c>
      <c r="H26" s="16">
        <v>1026893.28</v>
      </c>
      <c r="I26" s="15">
        <f t="shared" si="0"/>
        <v>1026.89328</v>
      </c>
      <c r="J26" s="16">
        <v>1026893.28</v>
      </c>
      <c r="K26" s="15">
        <f t="shared" ref="K26" si="13">J26/1000</f>
        <v>1026.89328</v>
      </c>
    </row>
    <row r="27" spans="1:11" ht="25.5" outlineLevel="4" x14ac:dyDescent="0.25">
      <c r="A27" s="6" t="s">
        <v>78</v>
      </c>
      <c r="B27" s="5" t="s">
        <v>56</v>
      </c>
      <c r="C27" s="21" t="s">
        <v>8</v>
      </c>
      <c r="D27" s="21" t="s">
        <v>79</v>
      </c>
      <c r="E27" s="5"/>
      <c r="F27" s="16">
        <v>1039000</v>
      </c>
      <c r="G27" s="15">
        <f t="shared" si="0"/>
        <v>1039</v>
      </c>
      <c r="H27" s="16">
        <v>1015000</v>
      </c>
      <c r="I27" s="15">
        <f t="shared" si="0"/>
        <v>1015</v>
      </c>
      <c r="J27" s="16">
        <v>1015000</v>
      </c>
      <c r="K27" s="15">
        <f t="shared" ref="K27" si="14">J27/1000</f>
        <v>1015</v>
      </c>
    </row>
    <row r="28" spans="1:11" ht="91.5" customHeight="1" outlineLevel="5" x14ac:dyDescent="0.25">
      <c r="A28" s="6" t="s">
        <v>80</v>
      </c>
      <c r="B28" s="5" t="s">
        <v>56</v>
      </c>
      <c r="C28" s="21" t="s">
        <v>8</v>
      </c>
      <c r="D28" s="21" t="s">
        <v>81</v>
      </c>
      <c r="E28" s="5"/>
      <c r="F28" s="16">
        <v>1039000</v>
      </c>
      <c r="G28" s="15">
        <f t="shared" si="0"/>
        <v>1039</v>
      </c>
      <c r="H28" s="16">
        <v>1015000</v>
      </c>
      <c r="I28" s="15">
        <f t="shared" si="0"/>
        <v>1015</v>
      </c>
      <c r="J28" s="16">
        <v>1015000</v>
      </c>
      <c r="K28" s="15">
        <f t="shared" ref="K28" si="15">J28/1000</f>
        <v>1015</v>
      </c>
    </row>
    <row r="29" spans="1:11" ht="63.75" outlineLevel="6" x14ac:dyDescent="0.25">
      <c r="A29" s="6" t="s">
        <v>65</v>
      </c>
      <c r="B29" s="5" t="s">
        <v>56</v>
      </c>
      <c r="C29" s="21" t="s">
        <v>8</v>
      </c>
      <c r="D29" s="21" t="s">
        <v>81</v>
      </c>
      <c r="E29" s="5" t="s">
        <v>66</v>
      </c>
      <c r="F29" s="16">
        <v>1015000</v>
      </c>
      <c r="G29" s="15">
        <f t="shared" si="0"/>
        <v>1015</v>
      </c>
      <c r="H29" s="16">
        <v>1015000</v>
      </c>
      <c r="I29" s="15">
        <f t="shared" si="0"/>
        <v>1015</v>
      </c>
      <c r="J29" s="16">
        <v>1015000</v>
      </c>
      <c r="K29" s="15">
        <f t="shared" ref="K29" si="16">J29/1000</f>
        <v>1015</v>
      </c>
    </row>
    <row r="30" spans="1:11" ht="38.25" outlineLevel="6" x14ac:dyDescent="0.25">
      <c r="A30" s="6" t="s">
        <v>74</v>
      </c>
      <c r="B30" s="5" t="s">
        <v>56</v>
      </c>
      <c r="C30" s="21" t="s">
        <v>8</v>
      </c>
      <c r="D30" s="21" t="s">
        <v>81</v>
      </c>
      <c r="E30" s="5" t="s">
        <v>75</v>
      </c>
      <c r="F30" s="16">
        <v>24000</v>
      </c>
      <c r="G30" s="15">
        <f t="shared" si="0"/>
        <v>24</v>
      </c>
      <c r="H30" s="16">
        <v>0</v>
      </c>
      <c r="I30" s="15">
        <f t="shared" si="0"/>
        <v>0</v>
      </c>
      <c r="J30" s="16">
        <v>0</v>
      </c>
      <c r="K30" s="15">
        <f t="shared" ref="K30" si="17">J30/1000</f>
        <v>0</v>
      </c>
    </row>
    <row r="31" spans="1:11" ht="38.25" outlineLevel="4" x14ac:dyDescent="0.25">
      <c r="A31" s="6" t="s">
        <v>82</v>
      </c>
      <c r="B31" s="5" t="s">
        <v>56</v>
      </c>
      <c r="C31" s="21" t="s">
        <v>8</v>
      </c>
      <c r="D31" s="21" t="s">
        <v>83</v>
      </c>
      <c r="E31" s="5"/>
      <c r="F31" s="16">
        <v>11893.28</v>
      </c>
      <c r="G31" s="15">
        <f t="shared" si="0"/>
        <v>11.893280000000001</v>
      </c>
      <c r="H31" s="16">
        <v>11893.28</v>
      </c>
      <c r="I31" s="15">
        <f t="shared" si="0"/>
        <v>11.893280000000001</v>
      </c>
      <c r="J31" s="16">
        <v>11893.28</v>
      </c>
      <c r="K31" s="15">
        <f t="shared" ref="K31" si="18">J31/1000</f>
        <v>11.893280000000001</v>
      </c>
    </row>
    <row r="32" spans="1:11" ht="25.5" outlineLevel="5" x14ac:dyDescent="0.25">
      <c r="A32" s="6" t="s">
        <v>84</v>
      </c>
      <c r="B32" s="5" t="s">
        <v>56</v>
      </c>
      <c r="C32" s="21" t="s">
        <v>8</v>
      </c>
      <c r="D32" s="21" t="s">
        <v>85</v>
      </c>
      <c r="E32" s="5"/>
      <c r="F32" s="16">
        <v>11893.28</v>
      </c>
      <c r="G32" s="15">
        <f t="shared" si="0"/>
        <v>11.893280000000001</v>
      </c>
      <c r="H32" s="16">
        <v>11893.28</v>
      </c>
      <c r="I32" s="15">
        <f t="shared" si="0"/>
        <v>11.893280000000001</v>
      </c>
      <c r="J32" s="16">
        <v>11893.28</v>
      </c>
      <c r="K32" s="15">
        <f t="shared" ref="K32" si="19">J32/1000</f>
        <v>11.893280000000001</v>
      </c>
    </row>
    <row r="33" spans="1:11" ht="63.75" outlineLevel="6" x14ac:dyDescent="0.25">
      <c r="A33" s="6" t="s">
        <v>65</v>
      </c>
      <c r="B33" s="5" t="s">
        <v>56</v>
      </c>
      <c r="C33" s="21" t="s">
        <v>8</v>
      </c>
      <c r="D33" s="21" t="s">
        <v>85</v>
      </c>
      <c r="E33" s="5" t="s">
        <v>66</v>
      </c>
      <c r="F33" s="16">
        <v>11270</v>
      </c>
      <c r="G33" s="15">
        <f t="shared" si="0"/>
        <v>11.27</v>
      </c>
      <c r="H33" s="16">
        <v>11269.96</v>
      </c>
      <c r="I33" s="15">
        <f t="shared" si="0"/>
        <v>11.269959999999999</v>
      </c>
      <c r="J33" s="16">
        <v>11269.96</v>
      </c>
      <c r="K33" s="15">
        <f t="shared" ref="K33" si="20">J33/1000</f>
        <v>11.269959999999999</v>
      </c>
    </row>
    <row r="34" spans="1:11" ht="38.25" outlineLevel="6" x14ac:dyDescent="0.25">
      <c r="A34" s="6" t="s">
        <v>74</v>
      </c>
      <c r="B34" s="5" t="s">
        <v>56</v>
      </c>
      <c r="C34" s="21" t="s">
        <v>8</v>
      </c>
      <c r="D34" s="21" t="s">
        <v>85</v>
      </c>
      <c r="E34" s="5" t="s">
        <v>75</v>
      </c>
      <c r="F34" s="16">
        <v>623.28</v>
      </c>
      <c r="G34" s="15">
        <f t="shared" si="0"/>
        <v>0.62327999999999995</v>
      </c>
      <c r="H34" s="16">
        <v>623.32000000000005</v>
      </c>
      <c r="I34" s="15">
        <f t="shared" si="0"/>
        <v>0.6233200000000001</v>
      </c>
      <c r="J34" s="16">
        <v>623.32000000000005</v>
      </c>
      <c r="K34" s="15">
        <f t="shared" ref="K34" si="21">J34/1000</f>
        <v>0.6233200000000001</v>
      </c>
    </row>
    <row r="35" spans="1:11" ht="25.5" outlineLevel="3" x14ac:dyDescent="0.25">
      <c r="A35" s="6" t="s">
        <v>86</v>
      </c>
      <c r="B35" s="5" t="s">
        <v>56</v>
      </c>
      <c r="C35" s="21" t="s">
        <v>8</v>
      </c>
      <c r="D35" s="21" t="s">
        <v>87</v>
      </c>
      <c r="E35" s="5"/>
      <c r="F35" s="16">
        <v>1037281.66</v>
      </c>
      <c r="G35" s="15">
        <f t="shared" si="0"/>
        <v>1037.2816600000001</v>
      </c>
      <c r="H35" s="16">
        <v>1033423.44</v>
      </c>
      <c r="I35" s="15">
        <f t="shared" si="0"/>
        <v>1033.42344</v>
      </c>
      <c r="J35" s="16">
        <v>1033543.44</v>
      </c>
      <c r="K35" s="15">
        <f t="shared" ref="K35" si="22">J35/1000</f>
        <v>1033.5434399999999</v>
      </c>
    </row>
    <row r="36" spans="1:11" outlineLevel="4" x14ac:dyDescent="0.25">
      <c r="A36" s="6" t="s">
        <v>88</v>
      </c>
      <c r="B36" s="5" t="s">
        <v>56</v>
      </c>
      <c r="C36" s="21" t="s">
        <v>8</v>
      </c>
      <c r="D36" s="21" t="s">
        <v>89</v>
      </c>
      <c r="E36" s="5"/>
      <c r="F36" s="16">
        <v>1037281.66</v>
      </c>
      <c r="G36" s="15">
        <f t="shared" si="0"/>
        <v>1037.2816600000001</v>
      </c>
      <c r="H36" s="16">
        <v>1033423.44</v>
      </c>
      <c r="I36" s="15">
        <f t="shared" si="0"/>
        <v>1033.42344</v>
      </c>
      <c r="J36" s="16">
        <v>1033543.44</v>
      </c>
      <c r="K36" s="15">
        <f t="shared" ref="K36" si="23">J36/1000</f>
        <v>1033.5434399999999</v>
      </c>
    </row>
    <row r="37" spans="1:11" ht="25.5" outlineLevel="5" x14ac:dyDescent="0.25">
      <c r="A37" s="6" t="s">
        <v>90</v>
      </c>
      <c r="B37" s="5" t="s">
        <v>56</v>
      </c>
      <c r="C37" s="21" t="s">
        <v>8</v>
      </c>
      <c r="D37" s="21" t="s">
        <v>91</v>
      </c>
      <c r="E37" s="5"/>
      <c r="F37" s="16">
        <v>1037281.66</v>
      </c>
      <c r="G37" s="15">
        <f t="shared" si="0"/>
        <v>1037.2816600000001</v>
      </c>
      <c r="H37" s="16">
        <v>1033423.44</v>
      </c>
      <c r="I37" s="15">
        <f t="shared" si="0"/>
        <v>1033.42344</v>
      </c>
      <c r="J37" s="16">
        <v>1033543.44</v>
      </c>
      <c r="K37" s="15">
        <f t="shared" ref="K37" si="24">J37/1000</f>
        <v>1033.5434399999999</v>
      </c>
    </row>
    <row r="38" spans="1:11" ht="63.75" outlineLevel="6" x14ac:dyDescent="0.25">
      <c r="A38" s="6" t="s">
        <v>65</v>
      </c>
      <c r="B38" s="5" t="s">
        <v>56</v>
      </c>
      <c r="C38" s="21" t="s">
        <v>8</v>
      </c>
      <c r="D38" s="21" t="s">
        <v>91</v>
      </c>
      <c r="E38" s="5" t="s">
        <v>66</v>
      </c>
      <c r="F38" s="16">
        <v>1002836.86</v>
      </c>
      <c r="G38" s="15">
        <f t="shared" si="0"/>
        <v>1002.83686</v>
      </c>
      <c r="H38" s="16">
        <v>1033423.44</v>
      </c>
      <c r="I38" s="15">
        <f t="shared" si="0"/>
        <v>1033.42344</v>
      </c>
      <c r="J38" s="16">
        <v>1033543.44</v>
      </c>
      <c r="K38" s="15">
        <f t="shared" ref="K38" si="25">J38/1000</f>
        <v>1033.5434399999999</v>
      </c>
    </row>
    <row r="39" spans="1:11" ht="38.25" outlineLevel="6" x14ac:dyDescent="0.25">
      <c r="A39" s="6" t="s">
        <v>74</v>
      </c>
      <c r="B39" s="5" t="s">
        <v>56</v>
      </c>
      <c r="C39" s="21" t="s">
        <v>8</v>
      </c>
      <c r="D39" s="21" t="s">
        <v>91</v>
      </c>
      <c r="E39" s="5" t="s">
        <v>75</v>
      </c>
      <c r="F39" s="16">
        <v>34444.800000000003</v>
      </c>
      <c r="G39" s="15">
        <f t="shared" si="0"/>
        <v>34.444800000000001</v>
      </c>
      <c r="H39" s="16">
        <v>0</v>
      </c>
      <c r="I39" s="15">
        <f t="shared" si="0"/>
        <v>0</v>
      </c>
      <c r="J39" s="16">
        <v>0</v>
      </c>
      <c r="K39" s="15">
        <f t="shared" ref="K39" si="26">J39/1000</f>
        <v>0</v>
      </c>
    </row>
    <row r="40" spans="1:11" ht="25.5" outlineLevel="3" x14ac:dyDescent="0.25">
      <c r="A40" s="6" t="s">
        <v>59</v>
      </c>
      <c r="B40" s="5" t="s">
        <v>56</v>
      </c>
      <c r="C40" s="21" t="s">
        <v>8</v>
      </c>
      <c r="D40" s="21" t="s">
        <v>60</v>
      </c>
      <c r="E40" s="5"/>
      <c r="F40" s="16">
        <v>76670568.269999996</v>
      </c>
      <c r="G40" s="15">
        <f t="shared" si="0"/>
        <v>76670.568269999989</v>
      </c>
      <c r="H40" s="16">
        <v>59039279.920000002</v>
      </c>
      <c r="I40" s="15">
        <f t="shared" si="0"/>
        <v>59039.279920000001</v>
      </c>
      <c r="J40" s="16">
        <v>59199826.939999998</v>
      </c>
      <c r="K40" s="15">
        <f t="shared" ref="K40" si="27">J40/1000</f>
        <v>59199.826939999999</v>
      </c>
    </row>
    <row r="41" spans="1:11" outlineLevel="4" x14ac:dyDescent="0.25">
      <c r="A41" s="6" t="s">
        <v>92</v>
      </c>
      <c r="B41" s="5" t="s">
        <v>56</v>
      </c>
      <c r="C41" s="21" t="s">
        <v>8</v>
      </c>
      <c r="D41" s="21" t="s">
        <v>93</v>
      </c>
      <c r="E41" s="5"/>
      <c r="F41" s="16">
        <v>14430532.65</v>
      </c>
      <c r="G41" s="15">
        <f t="shared" si="0"/>
        <v>14430.532650000001</v>
      </c>
      <c r="H41" s="16">
        <v>11075579.92</v>
      </c>
      <c r="I41" s="15">
        <f t="shared" si="0"/>
        <v>11075.57992</v>
      </c>
      <c r="J41" s="16">
        <v>11059326.939999999</v>
      </c>
      <c r="K41" s="15">
        <f t="shared" ref="K41" si="28">J41/1000</f>
        <v>11059.326939999999</v>
      </c>
    </row>
    <row r="42" spans="1:11" ht="51" outlineLevel="5" x14ac:dyDescent="0.25">
      <c r="A42" s="6" t="s">
        <v>94</v>
      </c>
      <c r="B42" s="5" t="s">
        <v>56</v>
      </c>
      <c r="C42" s="21" t="s">
        <v>8</v>
      </c>
      <c r="D42" s="21" t="s">
        <v>95</v>
      </c>
      <c r="E42" s="5"/>
      <c r="F42" s="16">
        <v>14430532.65</v>
      </c>
      <c r="G42" s="15">
        <f t="shared" si="0"/>
        <v>14430.532650000001</v>
      </c>
      <c r="H42" s="16">
        <v>11075579.92</v>
      </c>
      <c r="I42" s="15">
        <f t="shared" si="0"/>
        <v>11075.57992</v>
      </c>
      <c r="J42" s="16">
        <v>11059326.939999999</v>
      </c>
      <c r="K42" s="15">
        <f t="shared" ref="K42" si="29">J42/1000</f>
        <v>11059.326939999999</v>
      </c>
    </row>
    <row r="43" spans="1:11" ht="63.75" outlineLevel="6" x14ac:dyDescent="0.25">
      <c r="A43" s="6" t="s">
        <v>65</v>
      </c>
      <c r="B43" s="5" t="s">
        <v>56</v>
      </c>
      <c r="C43" s="21" t="s">
        <v>8</v>
      </c>
      <c r="D43" s="21" t="s">
        <v>95</v>
      </c>
      <c r="E43" s="5" t="s">
        <v>66</v>
      </c>
      <c r="F43" s="16">
        <v>9833999.9199999999</v>
      </c>
      <c r="G43" s="15">
        <f t="shared" si="0"/>
        <v>9833.9999200000002</v>
      </c>
      <c r="H43" s="16">
        <v>8464079.9199999999</v>
      </c>
      <c r="I43" s="15">
        <f t="shared" si="0"/>
        <v>8464.0799200000001</v>
      </c>
      <c r="J43" s="16">
        <v>8447826.9399999995</v>
      </c>
      <c r="K43" s="15">
        <f t="shared" ref="K43" si="30">J43/1000</f>
        <v>8447.826939999999</v>
      </c>
    </row>
    <row r="44" spans="1:11" ht="38.25" outlineLevel="6" x14ac:dyDescent="0.25">
      <c r="A44" s="6" t="s">
        <v>74</v>
      </c>
      <c r="B44" s="5" t="s">
        <v>56</v>
      </c>
      <c r="C44" s="21" t="s">
        <v>8</v>
      </c>
      <c r="D44" s="21" t="s">
        <v>95</v>
      </c>
      <c r="E44" s="5" t="s">
        <v>75</v>
      </c>
      <c r="F44" s="16">
        <v>4596532.7300000004</v>
      </c>
      <c r="G44" s="15">
        <f t="shared" si="0"/>
        <v>4596.5327300000008</v>
      </c>
      <c r="H44" s="16">
        <v>2611500</v>
      </c>
      <c r="I44" s="15">
        <f t="shared" si="0"/>
        <v>2611.5</v>
      </c>
      <c r="J44" s="16">
        <v>2611500</v>
      </c>
      <c r="K44" s="15">
        <f t="shared" ref="K44" si="31">J44/1000</f>
        <v>2611.5</v>
      </c>
    </row>
    <row r="45" spans="1:11" ht="38.25" outlineLevel="4" x14ac:dyDescent="0.25">
      <c r="A45" s="6" t="s">
        <v>96</v>
      </c>
      <c r="B45" s="5" t="s">
        <v>56</v>
      </c>
      <c r="C45" s="21" t="s">
        <v>8</v>
      </c>
      <c r="D45" s="21" t="s">
        <v>97</v>
      </c>
      <c r="E45" s="5"/>
      <c r="F45" s="16">
        <v>4445000</v>
      </c>
      <c r="G45" s="15">
        <f t="shared" si="0"/>
        <v>4445</v>
      </c>
      <c r="H45" s="16">
        <v>4871700</v>
      </c>
      <c r="I45" s="15">
        <f t="shared" si="0"/>
        <v>4871.7</v>
      </c>
      <c r="J45" s="16">
        <v>5048500</v>
      </c>
      <c r="K45" s="15">
        <f t="shared" ref="K45" si="32">J45/1000</f>
        <v>5048.5</v>
      </c>
    </row>
    <row r="46" spans="1:11" ht="25.5" outlineLevel="5" x14ac:dyDescent="0.25">
      <c r="A46" s="6" t="s">
        <v>98</v>
      </c>
      <c r="B46" s="5" t="s">
        <v>56</v>
      </c>
      <c r="C46" s="21" t="s">
        <v>8</v>
      </c>
      <c r="D46" s="21" t="s">
        <v>99</v>
      </c>
      <c r="E46" s="5"/>
      <c r="F46" s="16">
        <v>4445000</v>
      </c>
      <c r="G46" s="15">
        <f t="shared" si="0"/>
        <v>4445</v>
      </c>
      <c r="H46" s="16">
        <v>4871700</v>
      </c>
      <c r="I46" s="15">
        <f t="shared" si="0"/>
        <v>4871.7</v>
      </c>
      <c r="J46" s="16">
        <v>5048500</v>
      </c>
      <c r="K46" s="15">
        <f t="shared" ref="K46" si="33">J46/1000</f>
        <v>5048.5</v>
      </c>
    </row>
    <row r="47" spans="1:11" ht="63.75" outlineLevel="6" x14ac:dyDescent="0.25">
      <c r="A47" s="6" t="s">
        <v>65</v>
      </c>
      <c r="B47" s="5" t="s">
        <v>56</v>
      </c>
      <c r="C47" s="21" t="s">
        <v>8</v>
      </c>
      <c r="D47" s="21" t="s">
        <v>99</v>
      </c>
      <c r="E47" s="5" t="s">
        <v>66</v>
      </c>
      <c r="F47" s="16">
        <v>4229023.68</v>
      </c>
      <c r="G47" s="15">
        <f t="shared" si="0"/>
        <v>4229.0236799999993</v>
      </c>
      <c r="H47" s="16">
        <v>4153000</v>
      </c>
      <c r="I47" s="15">
        <f t="shared" si="0"/>
        <v>4153</v>
      </c>
      <c r="J47" s="16">
        <v>4402000</v>
      </c>
      <c r="K47" s="15">
        <f t="shared" ref="K47" si="34">J47/1000</f>
        <v>4402</v>
      </c>
    </row>
    <row r="48" spans="1:11" ht="38.25" outlineLevel="6" x14ac:dyDescent="0.25">
      <c r="A48" s="6" t="s">
        <v>74</v>
      </c>
      <c r="B48" s="5" t="s">
        <v>56</v>
      </c>
      <c r="C48" s="21" t="s">
        <v>8</v>
      </c>
      <c r="D48" s="21" t="s">
        <v>99</v>
      </c>
      <c r="E48" s="5" t="s">
        <v>75</v>
      </c>
      <c r="F48" s="16">
        <v>215976.32000000001</v>
      </c>
      <c r="G48" s="15">
        <f t="shared" si="0"/>
        <v>215.97632000000002</v>
      </c>
      <c r="H48" s="16">
        <v>718700</v>
      </c>
      <c r="I48" s="15">
        <f t="shared" si="0"/>
        <v>718.7</v>
      </c>
      <c r="J48" s="16">
        <v>646500</v>
      </c>
      <c r="K48" s="15">
        <f t="shared" ref="K48" si="35">J48/1000</f>
        <v>646.5</v>
      </c>
    </row>
    <row r="49" spans="1:11" ht="25.5" outlineLevel="4" x14ac:dyDescent="0.25">
      <c r="A49" s="6" t="s">
        <v>61</v>
      </c>
      <c r="B49" s="5" t="s">
        <v>56</v>
      </c>
      <c r="C49" s="21" t="s">
        <v>8</v>
      </c>
      <c r="D49" s="21" t="s">
        <v>62</v>
      </c>
      <c r="E49" s="5"/>
      <c r="F49" s="16">
        <v>57795035.619999997</v>
      </c>
      <c r="G49" s="15">
        <f t="shared" si="0"/>
        <v>57795.035619999995</v>
      </c>
      <c r="H49" s="16">
        <v>43092000</v>
      </c>
      <c r="I49" s="15">
        <f t="shared" si="0"/>
        <v>43092</v>
      </c>
      <c r="J49" s="16">
        <v>43092000</v>
      </c>
      <c r="K49" s="15">
        <f t="shared" ref="K49" si="36">J49/1000</f>
        <v>43092</v>
      </c>
    </row>
    <row r="50" spans="1:11" ht="25.5" outlineLevel="5" x14ac:dyDescent="0.25">
      <c r="A50" s="6" t="s">
        <v>100</v>
      </c>
      <c r="B50" s="5" t="s">
        <v>56</v>
      </c>
      <c r="C50" s="21" t="s">
        <v>8</v>
      </c>
      <c r="D50" s="21" t="s">
        <v>101</v>
      </c>
      <c r="E50" s="5"/>
      <c r="F50" s="16">
        <v>57795035.619999997</v>
      </c>
      <c r="G50" s="15">
        <f t="shared" si="0"/>
        <v>57795.035619999995</v>
      </c>
      <c r="H50" s="16">
        <v>43092000</v>
      </c>
      <c r="I50" s="15">
        <f t="shared" si="0"/>
        <v>43092</v>
      </c>
      <c r="J50" s="16">
        <v>43092000</v>
      </c>
      <c r="K50" s="15">
        <f t="shared" ref="K50" si="37">J50/1000</f>
        <v>43092</v>
      </c>
    </row>
    <row r="51" spans="1:11" ht="63.75" outlineLevel="6" x14ac:dyDescent="0.25">
      <c r="A51" s="6" t="s">
        <v>65</v>
      </c>
      <c r="B51" s="5" t="s">
        <v>56</v>
      </c>
      <c r="C51" s="21" t="s">
        <v>8</v>
      </c>
      <c r="D51" s="21" t="s">
        <v>101</v>
      </c>
      <c r="E51" s="5" t="s">
        <v>66</v>
      </c>
      <c r="F51" s="16">
        <v>53965587.170000002</v>
      </c>
      <c r="G51" s="15">
        <f t="shared" si="0"/>
        <v>53965.587169999999</v>
      </c>
      <c r="H51" s="16">
        <v>40271000</v>
      </c>
      <c r="I51" s="15">
        <f t="shared" si="0"/>
        <v>40271</v>
      </c>
      <c r="J51" s="16">
        <v>40271000</v>
      </c>
      <c r="K51" s="15">
        <f t="shared" ref="K51" si="38">J51/1000</f>
        <v>40271</v>
      </c>
    </row>
    <row r="52" spans="1:11" ht="38.25" outlineLevel="6" x14ac:dyDescent="0.25">
      <c r="A52" s="6" t="s">
        <v>74</v>
      </c>
      <c r="B52" s="5" t="s">
        <v>56</v>
      </c>
      <c r="C52" s="21" t="s">
        <v>8</v>
      </c>
      <c r="D52" s="21" t="s">
        <v>101</v>
      </c>
      <c r="E52" s="5" t="s">
        <v>75</v>
      </c>
      <c r="F52" s="16">
        <v>3743035.62</v>
      </c>
      <c r="G52" s="15">
        <f t="shared" si="0"/>
        <v>3743.0356200000001</v>
      </c>
      <c r="H52" s="16">
        <v>2759700</v>
      </c>
      <c r="I52" s="15">
        <f t="shared" si="0"/>
        <v>2759.7</v>
      </c>
      <c r="J52" s="16">
        <v>2759700</v>
      </c>
      <c r="K52" s="15">
        <f t="shared" ref="K52" si="39">J52/1000</f>
        <v>2759.7</v>
      </c>
    </row>
    <row r="53" spans="1:11" ht="25.5" outlineLevel="6" x14ac:dyDescent="0.25">
      <c r="A53" s="6" t="s">
        <v>102</v>
      </c>
      <c r="B53" s="5" t="s">
        <v>56</v>
      </c>
      <c r="C53" s="21" t="s">
        <v>8</v>
      </c>
      <c r="D53" s="21" t="s">
        <v>101</v>
      </c>
      <c r="E53" s="5" t="s">
        <v>103</v>
      </c>
      <c r="F53" s="16">
        <v>2212.83</v>
      </c>
      <c r="G53" s="15">
        <f t="shared" si="0"/>
        <v>2.2128299999999999</v>
      </c>
      <c r="H53" s="16">
        <v>0</v>
      </c>
      <c r="I53" s="15">
        <f t="shared" si="0"/>
        <v>0</v>
      </c>
      <c r="J53" s="16">
        <v>0</v>
      </c>
      <c r="K53" s="15">
        <f t="shared" ref="K53" si="40">J53/1000</f>
        <v>0</v>
      </c>
    </row>
    <row r="54" spans="1:11" outlineLevel="6" x14ac:dyDescent="0.25">
      <c r="A54" s="6" t="s">
        <v>104</v>
      </c>
      <c r="B54" s="5" t="s">
        <v>56</v>
      </c>
      <c r="C54" s="21" t="s">
        <v>8</v>
      </c>
      <c r="D54" s="21" t="s">
        <v>101</v>
      </c>
      <c r="E54" s="5" t="s">
        <v>105</v>
      </c>
      <c r="F54" s="16">
        <v>84200</v>
      </c>
      <c r="G54" s="15">
        <f t="shared" si="0"/>
        <v>84.2</v>
      </c>
      <c r="H54" s="16">
        <v>61300</v>
      </c>
      <c r="I54" s="15">
        <f t="shared" si="0"/>
        <v>61.3</v>
      </c>
      <c r="J54" s="16">
        <v>61300</v>
      </c>
      <c r="K54" s="15">
        <f t="shared" ref="K54" si="41">J54/1000</f>
        <v>61.3</v>
      </c>
    </row>
    <row r="55" spans="1:11" outlineLevel="2" x14ac:dyDescent="0.25">
      <c r="A55" s="6" t="s">
        <v>106</v>
      </c>
      <c r="B55" s="5" t="s">
        <v>56</v>
      </c>
      <c r="C55" s="21" t="s">
        <v>9</v>
      </c>
      <c r="D55" s="21"/>
      <c r="E55" s="5"/>
      <c r="F55" s="16">
        <v>47900</v>
      </c>
      <c r="G55" s="15">
        <f t="shared" si="0"/>
        <v>47.9</v>
      </c>
      <c r="H55" s="16">
        <v>48900</v>
      </c>
      <c r="I55" s="15">
        <f t="shared" si="0"/>
        <v>48.9</v>
      </c>
      <c r="J55" s="16">
        <v>507000</v>
      </c>
      <c r="K55" s="15">
        <f t="shared" ref="K55" si="42">J55/1000</f>
        <v>507</v>
      </c>
    </row>
    <row r="56" spans="1:11" outlineLevel="3" x14ac:dyDescent="0.25">
      <c r="A56" s="6" t="s">
        <v>107</v>
      </c>
      <c r="B56" s="5" t="s">
        <v>56</v>
      </c>
      <c r="C56" s="21" t="s">
        <v>9</v>
      </c>
      <c r="D56" s="21" t="s">
        <v>108</v>
      </c>
      <c r="E56" s="5"/>
      <c r="F56" s="16">
        <v>47900</v>
      </c>
      <c r="G56" s="15">
        <f t="shared" si="0"/>
        <v>47.9</v>
      </c>
      <c r="H56" s="16">
        <v>48900</v>
      </c>
      <c r="I56" s="15">
        <f t="shared" si="0"/>
        <v>48.9</v>
      </c>
      <c r="J56" s="16">
        <v>507000</v>
      </c>
      <c r="K56" s="15">
        <f t="shared" ref="K56" si="43">J56/1000</f>
        <v>507</v>
      </c>
    </row>
    <row r="57" spans="1:11" ht="41.25" customHeight="1" outlineLevel="3" x14ac:dyDescent="0.25">
      <c r="A57" s="6" t="s">
        <v>448</v>
      </c>
      <c r="B57" s="5">
        <v>918</v>
      </c>
      <c r="C57" s="21" t="s">
        <v>9</v>
      </c>
      <c r="D57" s="21" t="s">
        <v>424</v>
      </c>
      <c r="E57" s="5"/>
      <c r="F57" s="16"/>
      <c r="G57" s="15">
        <v>47.9</v>
      </c>
      <c r="H57" s="16"/>
      <c r="I57" s="15">
        <v>48.9</v>
      </c>
      <c r="J57" s="16"/>
      <c r="K57" s="15">
        <v>507</v>
      </c>
    </row>
    <row r="58" spans="1:11" ht="38.25" outlineLevel="6" x14ac:dyDescent="0.25">
      <c r="A58" s="6" t="s">
        <v>74</v>
      </c>
      <c r="B58" s="5" t="s">
        <v>56</v>
      </c>
      <c r="C58" s="21" t="s">
        <v>9</v>
      </c>
      <c r="D58" s="21" t="s">
        <v>424</v>
      </c>
      <c r="E58" s="5" t="s">
        <v>75</v>
      </c>
      <c r="F58" s="16">
        <v>47900</v>
      </c>
      <c r="G58" s="15">
        <f t="shared" si="0"/>
        <v>47.9</v>
      </c>
      <c r="H58" s="16">
        <v>48900</v>
      </c>
      <c r="I58" s="15">
        <f t="shared" si="0"/>
        <v>48.9</v>
      </c>
      <c r="J58" s="16">
        <v>507000</v>
      </c>
      <c r="K58" s="15">
        <f t="shared" ref="K58" si="44">J58/1000</f>
        <v>507</v>
      </c>
    </row>
    <row r="59" spans="1:11" outlineLevel="2" x14ac:dyDescent="0.25">
      <c r="A59" s="6" t="s">
        <v>109</v>
      </c>
      <c r="B59" s="5" t="s">
        <v>56</v>
      </c>
      <c r="C59" s="21" t="s">
        <v>12</v>
      </c>
      <c r="D59" s="21"/>
      <c r="E59" s="5"/>
      <c r="F59" s="16">
        <v>400000</v>
      </c>
      <c r="G59" s="15">
        <f t="shared" si="0"/>
        <v>400</v>
      </c>
      <c r="H59" s="16">
        <v>400000</v>
      </c>
      <c r="I59" s="15">
        <f t="shared" si="0"/>
        <v>400</v>
      </c>
      <c r="J59" s="16">
        <v>400000</v>
      </c>
      <c r="K59" s="15">
        <f t="shared" ref="K59" si="45">J59/1000</f>
        <v>400</v>
      </c>
    </row>
    <row r="60" spans="1:11" outlineLevel="3" x14ac:dyDescent="0.25">
      <c r="A60" s="6" t="s">
        <v>107</v>
      </c>
      <c r="B60" s="5" t="s">
        <v>56</v>
      </c>
      <c r="C60" s="21" t="s">
        <v>12</v>
      </c>
      <c r="D60" s="21" t="s">
        <v>108</v>
      </c>
      <c r="E60" s="5"/>
      <c r="F60" s="16">
        <v>400000</v>
      </c>
      <c r="G60" s="15">
        <f t="shared" si="0"/>
        <v>400</v>
      </c>
      <c r="H60" s="16">
        <v>400000</v>
      </c>
      <c r="I60" s="15">
        <f t="shared" si="0"/>
        <v>400</v>
      </c>
      <c r="J60" s="16">
        <v>400000</v>
      </c>
      <c r="K60" s="15">
        <f t="shared" ref="K60" si="46">J60/1000</f>
        <v>400</v>
      </c>
    </row>
    <row r="61" spans="1:11" ht="25.5" outlineLevel="3" x14ac:dyDescent="0.25">
      <c r="A61" s="6" t="s">
        <v>449</v>
      </c>
      <c r="B61" s="5">
        <v>918</v>
      </c>
      <c r="C61" s="21" t="s">
        <v>12</v>
      </c>
      <c r="D61" s="21" t="s">
        <v>427</v>
      </c>
      <c r="E61" s="5"/>
      <c r="F61" s="16"/>
      <c r="G61" s="15">
        <v>400</v>
      </c>
      <c r="H61" s="16"/>
      <c r="I61" s="15">
        <v>400</v>
      </c>
      <c r="J61" s="16"/>
      <c r="K61" s="15">
        <v>400</v>
      </c>
    </row>
    <row r="62" spans="1:11" outlineLevel="6" x14ac:dyDescent="0.25">
      <c r="A62" s="6" t="s">
        <v>104</v>
      </c>
      <c r="B62" s="5" t="s">
        <v>56</v>
      </c>
      <c r="C62" s="21" t="s">
        <v>12</v>
      </c>
      <c r="D62" s="21" t="s">
        <v>427</v>
      </c>
      <c r="E62" s="5" t="s">
        <v>105</v>
      </c>
      <c r="F62" s="16">
        <v>400000</v>
      </c>
      <c r="G62" s="15">
        <f t="shared" si="0"/>
        <v>400</v>
      </c>
      <c r="H62" s="16">
        <v>400000</v>
      </c>
      <c r="I62" s="15">
        <f t="shared" si="0"/>
        <v>400</v>
      </c>
      <c r="J62" s="16">
        <v>400000</v>
      </c>
      <c r="K62" s="15">
        <f t="shared" ref="K62" si="47">J62/1000</f>
        <v>400</v>
      </c>
    </row>
    <row r="63" spans="1:11" outlineLevel="2" x14ac:dyDescent="0.25">
      <c r="A63" s="6" t="s">
        <v>110</v>
      </c>
      <c r="B63" s="5" t="s">
        <v>56</v>
      </c>
      <c r="C63" s="21" t="s">
        <v>13</v>
      </c>
      <c r="D63" s="21"/>
      <c r="E63" s="5"/>
      <c r="F63" s="16">
        <v>52783789.369999997</v>
      </c>
      <c r="G63" s="15">
        <f t="shared" si="0"/>
        <v>52783.789369999999</v>
      </c>
      <c r="H63" s="16">
        <v>45914100</v>
      </c>
      <c r="I63" s="15">
        <f t="shared" si="0"/>
        <v>45914.1</v>
      </c>
      <c r="J63" s="16">
        <v>45914100</v>
      </c>
      <c r="K63" s="15">
        <f t="shared" ref="K63" si="48">J63/1000</f>
        <v>45914.1</v>
      </c>
    </row>
    <row r="64" spans="1:11" ht="25.5" outlineLevel="3" x14ac:dyDescent="0.25">
      <c r="A64" s="6" t="s">
        <v>76</v>
      </c>
      <c r="B64" s="5" t="s">
        <v>56</v>
      </c>
      <c r="C64" s="21" t="s">
        <v>13</v>
      </c>
      <c r="D64" s="21" t="s">
        <v>77</v>
      </c>
      <c r="E64" s="5"/>
      <c r="F64" s="16">
        <v>360000</v>
      </c>
      <c r="G64" s="15">
        <f t="shared" si="0"/>
        <v>360</v>
      </c>
      <c r="H64" s="16">
        <v>318000</v>
      </c>
      <c r="I64" s="15">
        <f t="shared" si="0"/>
        <v>318</v>
      </c>
      <c r="J64" s="16">
        <v>318000</v>
      </c>
      <c r="K64" s="15">
        <f t="shared" ref="K64" si="49">J64/1000</f>
        <v>318</v>
      </c>
    </row>
    <row r="65" spans="1:11" ht="25.5" outlineLevel="4" x14ac:dyDescent="0.25">
      <c r="A65" s="6" t="s">
        <v>78</v>
      </c>
      <c r="B65" s="5" t="s">
        <v>56</v>
      </c>
      <c r="C65" s="21" t="s">
        <v>13</v>
      </c>
      <c r="D65" s="21" t="s">
        <v>79</v>
      </c>
      <c r="E65" s="5"/>
      <c r="F65" s="16">
        <v>360000</v>
      </c>
      <c r="G65" s="15">
        <f t="shared" si="0"/>
        <v>360</v>
      </c>
      <c r="H65" s="16">
        <v>318000</v>
      </c>
      <c r="I65" s="15">
        <f t="shared" si="0"/>
        <v>318</v>
      </c>
      <c r="J65" s="16">
        <v>318000</v>
      </c>
      <c r="K65" s="15">
        <f t="shared" ref="K65" si="50">J65/1000</f>
        <v>318</v>
      </c>
    </row>
    <row r="66" spans="1:11" ht="25.5" outlineLevel="5" x14ac:dyDescent="0.25">
      <c r="A66" s="6" t="s">
        <v>111</v>
      </c>
      <c r="B66" s="5" t="s">
        <v>56</v>
      </c>
      <c r="C66" s="21" t="s">
        <v>13</v>
      </c>
      <c r="D66" s="21" t="s">
        <v>112</v>
      </c>
      <c r="E66" s="5"/>
      <c r="F66" s="16">
        <v>15000</v>
      </c>
      <c r="G66" s="15">
        <f t="shared" si="0"/>
        <v>15</v>
      </c>
      <c r="H66" s="16">
        <v>45000</v>
      </c>
      <c r="I66" s="15">
        <f t="shared" si="0"/>
        <v>45</v>
      </c>
      <c r="J66" s="16">
        <v>45000</v>
      </c>
      <c r="K66" s="15">
        <f t="shared" ref="K66" si="51">J66/1000</f>
        <v>45</v>
      </c>
    </row>
    <row r="67" spans="1:11" ht="38.25" outlineLevel="6" x14ac:dyDescent="0.25">
      <c r="A67" s="6" t="s">
        <v>74</v>
      </c>
      <c r="B67" s="5" t="s">
        <v>56</v>
      </c>
      <c r="C67" s="21" t="s">
        <v>13</v>
      </c>
      <c r="D67" s="21" t="s">
        <v>112</v>
      </c>
      <c r="E67" s="5" t="s">
        <v>75</v>
      </c>
      <c r="F67" s="16">
        <v>15000</v>
      </c>
      <c r="G67" s="15">
        <f t="shared" si="0"/>
        <v>15</v>
      </c>
      <c r="H67" s="16">
        <v>45000</v>
      </c>
      <c r="I67" s="15">
        <f t="shared" si="0"/>
        <v>45</v>
      </c>
      <c r="J67" s="16">
        <v>45000</v>
      </c>
      <c r="K67" s="15">
        <f t="shared" ref="K67" si="52">J67/1000</f>
        <v>45</v>
      </c>
    </row>
    <row r="68" spans="1:11" ht="93" customHeight="1" outlineLevel="5" x14ac:dyDescent="0.25">
      <c r="A68" s="6" t="s">
        <v>80</v>
      </c>
      <c r="B68" s="5" t="s">
        <v>56</v>
      </c>
      <c r="C68" s="21" t="s">
        <v>13</v>
      </c>
      <c r="D68" s="21" t="s">
        <v>81</v>
      </c>
      <c r="E68" s="5"/>
      <c r="F68" s="16">
        <v>345000</v>
      </c>
      <c r="G68" s="15">
        <f t="shared" si="0"/>
        <v>345</v>
      </c>
      <c r="H68" s="16">
        <v>273000</v>
      </c>
      <c r="I68" s="15">
        <f t="shared" si="0"/>
        <v>273</v>
      </c>
      <c r="J68" s="16">
        <v>273000</v>
      </c>
      <c r="K68" s="15">
        <f t="shared" ref="K68" si="53">J68/1000</f>
        <v>273</v>
      </c>
    </row>
    <row r="69" spans="1:11" ht="63.75" outlineLevel="6" x14ac:dyDescent="0.25">
      <c r="A69" s="6" t="s">
        <v>65</v>
      </c>
      <c r="B69" s="5" t="s">
        <v>56</v>
      </c>
      <c r="C69" s="21" t="s">
        <v>13</v>
      </c>
      <c r="D69" s="21" t="s">
        <v>81</v>
      </c>
      <c r="E69" s="5" t="s">
        <v>66</v>
      </c>
      <c r="F69" s="16">
        <v>273000</v>
      </c>
      <c r="G69" s="15">
        <f t="shared" si="0"/>
        <v>273</v>
      </c>
      <c r="H69" s="16">
        <v>273000</v>
      </c>
      <c r="I69" s="15">
        <f t="shared" si="0"/>
        <v>273</v>
      </c>
      <c r="J69" s="16">
        <v>273000</v>
      </c>
      <c r="K69" s="15">
        <f t="shared" ref="K69" si="54">J69/1000</f>
        <v>273</v>
      </c>
    </row>
    <row r="70" spans="1:11" ht="38.25" outlineLevel="6" x14ac:dyDescent="0.25">
      <c r="A70" s="6" t="s">
        <v>74</v>
      </c>
      <c r="B70" s="5" t="s">
        <v>56</v>
      </c>
      <c r="C70" s="21" t="s">
        <v>13</v>
      </c>
      <c r="D70" s="21" t="s">
        <v>81</v>
      </c>
      <c r="E70" s="5" t="s">
        <v>75</v>
      </c>
      <c r="F70" s="16">
        <v>72000</v>
      </c>
      <c r="G70" s="15">
        <f t="shared" si="0"/>
        <v>72</v>
      </c>
      <c r="H70" s="16">
        <v>0</v>
      </c>
      <c r="I70" s="15">
        <f t="shared" si="0"/>
        <v>0</v>
      </c>
      <c r="J70" s="16">
        <v>0</v>
      </c>
      <c r="K70" s="15">
        <f t="shared" ref="K70" si="55">J70/1000</f>
        <v>0</v>
      </c>
    </row>
    <row r="71" spans="1:11" ht="25.5" outlineLevel="3" x14ac:dyDescent="0.25">
      <c r="A71" s="6" t="s">
        <v>86</v>
      </c>
      <c r="B71" s="5" t="s">
        <v>56</v>
      </c>
      <c r="C71" s="21" t="s">
        <v>13</v>
      </c>
      <c r="D71" s="21" t="s">
        <v>87</v>
      </c>
      <c r="E71" s="5"/>
      <c r="F71" s="16">
        <v>1122802.6499999999</v>
      </c>
      <c r="G71" s="15">
        <f t="shared" si="0"/>
        <v>1122.8026499999999</v>
      </c>
      <c r="H71" s="16">
        <v>2020000</v>
      </c>
      <c r="I71" s="15">
        <f t="shared" si="0"/>
        <v>2020</v>
      </c>
      <c r="J71" s="16">
        <v>2020000</v>
      </c>
      <c r="K71" s="15">
        <f t="shared" ref="K71" si="56">J71/1000</f>
        <v>2020</v>
      </c>
    </row>
    <row r="72" spans="1:11" ht="25.5" outlineLevel="4" x14ac:dyDescent="0.25">
      <c r="A72" s="6" t="s">
        <v>113</v>
      </c>
      <c r="B72" s="5" t="s">
        <v>56</v>
      </c>
      <c r="C72" s="21" t="s">
        <v>13</v>
      </c>
      <c r="D72" s="21" t="s">
        <v>114</v>
      </c>
      <c r="E72" s="5"/>
      <c r="F72" s="16">
        <v>600000</v>
      </c>
      <c r="G72" s="15">
        <f t="shared" si="0"/>
        <v>600</v>
      </c>
      <c r="H72" s="16">
        <v>0</v>
      </c>
      <c r="I72" s="15">
        <f t="shared" si="0"/>
        <v>0</v>
      </c>
      <c r="J72" s="16">
        <v>0</v>
      </c>
      <c r="K72" s="15">
        <f t="shared" ref="K72" si="57">J72/1000</f>
        <v>0</v>
      </c>
    </row>
    <row r="73" spans="1:11" ht="38.25" outlineLevel="5" x14ac:dyDescent="0.25">
      <c r="A73" s="6" t="s">
        <v>115</v>
      </c>
      <c r="B73" s="5" t="s">
        <v>56</v>
      </c>
      <c r="C73" s="21" t="s">
        <v>13</v>
      </c>
      <c r="D73" s="21" t="s">
        <v>116</v>
      </c>
      <c r="E73" s="5"/>
      <c r="F73" s="16">
        <v>600000</v>
      </c>
      <c r="G73" s="15">
        <f t="shared" si="0"/>
        <v>600</v>
      </c>
      <c r="H73" s="16">
        <v>0</v>
      </c>
      <c r="I73" s="15">
        <f t="shared" si="0"/>
        <v>0</v>
      </c>
      <c r="J73" s="16">
        <v>0</v>
      </c>
      <c r="K73" s="15">
        <f t="shared" ref="K73" si="58">J73/1000</f>
        <v>0</v>
      </c>
    </row>
    <row r="74" spans="1:11" ht="38.25" outlineLevel="6" x14ac:dyDescent="0.25">
      <c r="A74" s="6" t="s">
        <v>74</v>
      </c>
      <c r="B74" s="5" t="s">
        <v>56</v>
      </c>
      <c r="C74" s="21" t="s">
        <v>13</v>
      </c>
      <c r="D74" s="21" t="s">
        <v>116</v>
      </c>
      <c r="E74" s="5" t="s">
        <v>75</v>
      </c>
      <c r="F74" s="16">
        <v>600000</v>
      </c>
      <c r="G74" s="15">
        <f t="shared" si="0"/>
        <v>600</v>
      </c>
      <c r="H74" s="16">
        <v>0</v>
      </c>
      <c r="I74" s="15">
        <f t="shared" si="0"/>
        <v>0</v>
      </c>
      <c r="J74" s="16">
        <v>0</v>
      </c>
      <c r="K74" s="15">
        <f t="shared" ref="K74" si="59">J74/1000</f>
        <v>0</v>
      </c>
    </row>
    <row r="75" spans="1:11" ht="25.5" outlineLevel="4" x14ac:dyDescent="0.25">
      <c r="A75" s="6" t="s">
        <v>117</v>
      </c>
      <c r="B75" s="5" t="s">
        <v>56</v>
      </c>
      <c r="C75" s="21" t="s">
        <v>13</v>
      </c>
      <c r="D75" s="21" t="s">
        <v>118</v>
      </c>
      <c r="E75" s="5"/>
      <c r="F75" s="16">
        <v>522802.65</v>
      </c>
      <c r="G75" s="15">
        <f t="shared" si="0"/>
        <v>522.80264999999997</v>
      </c>
      <c r="H75" s="16">
        <v>2020000</v>
      </c>
      <c r="I75" s="15">
        <f t="shared" si="0"/>
        <v>2020</v>
      </c>
      <c r="J75" s="16">
        <v>2020000</v>
      </c>
      <c r="K75" s="15">
        <f t="shared" ref="K75" si="60">J75/1000</f>
        <v>2020</v>
      </c>
    </row>
    <row r="76" spans="1:11" ht="38.25" outlineLevel="5" x14ac:dyDescent="0.25">
      <c r="A76" s="6" t="s">
        <v>119</v>
      </c>
      <c r="B76" s="5" t="s">
        <v>56</v>
      </c>
      <c r="C76" s="21" t="s">
        <v>13</v>
      </c>
      <c r="D76" s="21" t="s">
        <v>120</v>
      </c>
      <c r="E76" s="5"/>
      <c r="F76" s="16">
        <v>522802.65</v>
      </c>
      <c r="G76" s="15">
        <f t="shared" si="0"/>
        <v>522.80264999999997</v>
      </c>
      <c r="H76" s="16">
        <v>2020000</v>
      </c>
      <c r="I76" s="15">
        <f t="shared" si="0"/>
        <v>2020</v>
      </c>
      <c r="J76" s="16">
        <v>2020000</v>
      </c>
      <c r="K76" s="15">
        <f t="shared" ref="K76" si="61">J76/1000</f>
        <v>2020</v>
      </c>
    </row>
    <row r="77" spans="1:11" ht="38.25" outlineLevel="6" x14ac:dyDescent="0.25">
      <c r="A77" s="6" t="s">
        <v>74</v>
      </c>
      <c r="B77" s="5" t="s">
        <v>56</v>
      </c>
      <c r="C77" s="21" t="s">
        <v>13</v>
      </c>
      <c r="D77" s="21" t="s">
        <v>120</v>
      </c>
      <c r="E77" s="5" t="s">
        <v>75</v>
      </c>
      <c r="F77" s="16">
        <v>522802.65</v>
      </c>
      <c r="G77" s="15">
        <f t="shared" si="0"/>
        <v>522.80264999999997</v>
      </c>
      <c r="H77" s="16">
        <v>2020000</v>
      </c>
      <c r="I77" s="15">
        <f t="shared" si="0"/>
        <v>2020</v>
      </c>
      <c r="J77" s="16">
        <v>2020000</v>
      </c>
      <c r="K77" s="15">
        <f t="shared" ref="K77" si="62">J77/1000</f>
        <v>2020</v>
      </c>
    </row>
    <row r="78" spans="1:11" ht="25.5" outlineLevel="3" x14ac:dyDescent="0.25">
      <c r="A78" s="6" t="s">
        <v>59</v>
      </c>
      <c r="B78" s="5" t="s">
        <v>56</v>
      </c>
      <c r="C78" s="21" t="s">
        <v>13</v>
      </c>
      <c r="D78" s="21" t="s">
        <v>60</v>
      </c>
      <c r="E78" s="5"/>
      <c r="F78" s="16">
        <v>693130</v>
      </c>
      <c r="G78" s="15">
        <f t="shared" si="0"/>
        <v>693.13</v>
      </c>
      <c r="H78" s="16">
        <v>370000</v>
      </c>
      <c r="I78" s="15">
        <f t="shared" si="0"/>
        <v>370</v>
      </c>
      <c r="J78" s="16">
        <v>370000</v>
      </c>
      <c r="K78" s="15">
        <f t="shared" ref="K78" si="63">J78/1000</f>
        <v>370</v>
      </c>
    </row>
    <row r="79" spans="1:11" ht="25.5" outlineLevel="4" x14ac:dyDescent="0.25">
      <c r="A79" s="6" t="s">
        <v>61</v>
      </c>
      <c r="B79" s="5" t="s">
        <v>56</v>
      </c>
      <c r="C79" s="21" t="s">
        <v>13</v>
      </c>
      <c r="D79" s="21" t="s">
        <v>62</v>
      </c>
      <c r="E79" s="5"/>
      <c r="F79" s="16">
        <v>693130</v>
      </c>
      <c r="G79" s="15">
        <f t="shared" si="0"/>
        <v>693.13</v>
      </c>
      <c r="H79" s="16">
        <v>370000</v>
      </c>
      <c r="I79" s="15">
        <f t="shared" si="0"/>
        <v>370</v>
      </c>
      <c r="J79" s="16">
        <v>370000</v>
      </c>
      <c r="K79" s="15">
        <f t="shared" ref="K79" si="64">J79/1000</f>
        <v>370</v>
      </c>
    </row>
    <row r="80" spans="1:11" ht="25.5" outlineLevel="5" x14ac:dyDescent="0.25">
      <c r="A80" s="6" t="s">
        <v>100</v>
      </c>
      <c r="B80" s="5" t="s">
        <v>56</v>
      </c>
      <c r="C80" s="21" t="s">
        <v>13</v>
      </c>
      <c r="D80" s="21" t="s">
        <v>101</v>
      </c>
      <c r="E80" s="5"/>
      <c r="F80" s="16">
        <v>270000</v>
      </c>
      <c r="G80" s="15">
        <f t="shared" ref="G80:I160" si="65">F80/1000</f>
        <v>270</v>
      </c>
      <c r="H80" s="16">
        <v>170000</v>
      </c>
      <c r="I80" s="15">
        <f t="shared" si="65"/>
        <v>170</v>
      </c>
      <c r="J80" s="16">
        <v>170000</v>
      </c>
      <c r="K80" s="15">
        <f t="shared" ref="K80" si="66">J80/1000</f>
        <v>170</v>
      </c>
    </row>
    <row r="81" spans="1:11" ht="38.25" outlineLevel="6" x14ac:dyDescent="0.25">
      <c r="A81" s="6" t="s">
        <v>74</v>
      </c>
      <c r="B81" s="5" t="s">
        <v>56</v>
      </c>
      <c r="C81" s="21" t="s">
        <v>13</v>
      </c>
      <c r="D81" s="21" t="s">
        <v>101</v>
      </c>
      <c r="E81" s="5" t="s">
        <v>75</v>
      </c>
      <c r="F81" s="16">
        <v>270000</v>
      </c>
      <c r="G81" s="15">
        <f t="shared" si="65"/>
        <v>270</v>
      </c>
      <c r="H81" s="16">
        <v>170000</v>
      </c>
      <c r="I81" s="15">
        <f t="shared" si="65"/>
        <v>170</v>
      </c>
      <c r="J81" s="16">
        <v>170000</v>
      </c>
      <c r="K81" s="15">
        <f t="shared" ref="K81" si="67">J81/1000</f>
        <v>170</v>
      </c>
    </row>
    <row r="82" spans="1:11" ht="25.5" outlineLevel="5" x14ac:dyDescent="0.25">
      <c r="A82" s="6" t="s">
        <v>121</v>
      </c>
      <c r="B82" s="5" t="s">
        <v>56</v>
      </c>
      <c r="C82" s="21" t="s">
        <v>13</v>
      </c>
      <c r="D82" s="21" t="s">
        <v>122</v>
      </c>
      <c r="E82" s="5"/>
      <c r="F82" s="16">
        <v>315130</v>
      </c>
      <c r="G82" s="15">
        <f t="shared" si="65"/>
        <v>315.13</v>
      </c>
      <c r="H82" s="16">
        <v>200000</v>
      </c>
      <c r="I82" s="15">
        <f t="shared" si="65"/>
        <v>200</v>
      </c>
      <c r="J82" s="16">
        <v>200000</v>
      </c>
      <c r="K82" s="15">
        <f t="shared" ref="K82" si="68">J82/1000</f>
        <v>200</v>
      </c>
    </row>
    <row r="83" spans="1:11" ht="38.25" outlineLevel="6" x14ac:dyDescent="0.25">
      <c r="A83" s="6" t="s">
        <v>74</v>
      </c>
      <c r="B83" s="5" t="s">
        <v>56</v>
      </c>
      <c r="C83" s="21" t="s">
        <v>13</v>
      </c>
      <c r="D83" s="21" t="s">
        <v>122</v>
      </c>
      <c r="E83" s="5" t="s">
        <v>75</v>
      </c>
      <c r="F83" s="16">
        <v>270000</v>
      </c>
      <c r="G83" s="15">
        <f t="shared" si="65"/>
        <v>270</v>
      </c>
      <c r="H83" s="16">
        <v>150000</v>
      </c>
      <c r="I83" s="15">
        <f t="shared" si="65"/>
        <v>150</v>
      </c>
      <c r="J83" s="16">
        <v>150000</v>
      </c>
      <c r="K83" s="15">
        <f t="shared" ref="K83" si="69">J83/1000</f>
        <v>150</v>
      </c>
    </row>
    <row r="84" spans="1:11" outlineLevel="6" x14ac:dyDescent="0.25">
      <c r="A84" s="6" t="s">
        <v>104</v>
      </c>
      <c r="B84" s="5" t="s">
        <v>56</v>
      </c>
      <c r="C84" s="21" t="s">
        <v>13</v>
      </c>
      <c r="D84" s="21" t="s">
        <v>122</v>
      </c>
      <c r="E84" s="5" t="s">
        <v>105</v>
      </c>
      <c r="F84" s="16">
        <v>45130</v>
      </c>
      <c r="G84" s="15">
        <f t="shared" si="65"/>
        <v>45.13</v>
      </c>
      <c r="H84" s="16">
        <v>50000</v>
      </c>
      <c r="I84" s="15">
        <f t="shared" si="65"/>
        <v>50</v>
      </c>
      <c r="J84" s="16">
        <v>50000</v>
      </c>
      <c r="K84" s="15">
        <f t="shared" ref="K84" si="70">J84/1000</f>
        <v>50</v>
      </c>
    </row>
    <row r="85" spans="1:11" ht="39.75" customHeight="1" outlineLevel="5" x14ac:dyDescent="0.25">
      <c r="A85" s="6" t="s">
        <v>123</v>
      </c>
      <c r="B85" s="5" t="s">
        <v>56</v>
      </c>
      <c r="C85" s="21" t="s">
        <v>13</v>
      </c>
      <c r="D85" s="21" t="s">
        <v>124</v>
      </c>
      <c r="E85" s="5"/>
      <c r="F85" s="16">
        <v>108000</v>
      </c>
      <c r="G85" s="15">
        <f t="shared" si="65"/>
        <v>108</v>
      </c>
      <c r="H85" s="16">
        <v>0</v>
      </c>
      <c r="I85" s="15">
        <f t="shared" si="65"/>
        <v>0</v>
      </c>
      <c r="J85" s="16">
        <v>0</v>
      </c>
      <c r="K85" s="15">
        <f t="shared" ref="K85" si="71">J85/1000</f>
        <v>0</v>
      </c>
    </row>
    <row r="86" spans="1:11" ht="38.25" outlineLevel="6" x14ac:dyDescent="0.25">
      <c r="A86" s="6" t="s">
        <v>74</v>
      </c>
      <c r="B86" s="5" t="s">
        <v>56</v>
      </c>
      <c r="C86" s="21" t="s">
        <v>13</v>
      </c>
      <c r="D86" s="21" t="s">
        <v>124</v>
      </c>
      <c r="E86" s="5" t="s">
        <v>75</v>
      </c>
      <c r="F86" s="16">
        <v>108000</v>
      </c>
      <c r="G86" s="15">
        <f t="shared" si="65"/>
        <v>108</v>
      </c>
      <c r="H86" s="16">
        <v>0</v>
      </c>
      <c r="I86" s="15">
        <f t="shared" si="65"/>
        <v>0</v>
      </c>
      <c r="J86" s="16">
        <v>0</v>
      </c>
      <c r="K86" s="15">
        <f t="shared" ref="K86" si="72">J86/1000</f>
        <v>0</v>
      </c>
    </row>
    <row r="87" spans="1:11" ht="38.25" outlineLevel="3" x14ac:dyDescent="0.25">
      <c r="A87" s="6" t="s">
        <v>125</v>
      </c>
      <c r="B87" s="5" t="s">
        <v>56</v>
      </c>
      <c r="C87" s="21" t="s">
        <v>13</v>
      </c>
      <c r="D87" s="21" t="s">
        <v>126</v>
      </c>
      <c r="E87" s="5"/>
      <c r="F87" s="16">
        <v>32759</v>
      </c>
      <c r="G87" s="15">
        <f t="shared" si="65"/>
        <v>32.759</v>
      </c>
      <c r="H87" s="16">
        <v>0</v>
      </c>
      <c r="I87" s="15">
        <f t="shared" si="65"/>
        <v>0</v>
      </c>
      <c r="J87" s="16">
        <v>0</v>
      </c>
      <c r="K87" s="15">
        <f t="shared" ref="K87" si="73">J87/1000</f>
        <v>0</v>
      </c>
    </row>
    <row r="88" spans="1:11" ht="27" customHeight="1" outlineLevel="4" x14ac:dyDescent="0.25">
      <c r="A88" s="6" t="s">
        <v>127</v>
      </c>
      <c r="B88" s="5" t="s">
        <v>56</v>
      </c>
      <c r="C88" s="21" t="s">
        <v>13</v>
      </c>
      <c r="D88" s="21" t="s">
        <v>128</v>
      </c>
      <c r="E88" s="5"/>
      <c r="F88" s="16">
        <v>32759</v>
      </c>
      <c r="G88" s="15">
        <f t="shared" si="65"/>
        <v>32.759</v>
      </c>
      <c r="H88" s="16">
        <v>0</v>
      </c>
      <c r="I88" s="15">
        <f t="shared" si="65"/>
        <v>0</v>
      </c>
      <c r="J88" s="16">
        <v>0</v>
      </c>
      <c r="K88" s="15">
        <f t="shared" ref="K88" si="74">J88/1000</f>
        <v>0</v>
      </c>
    </row>
    <row r="89" spans="1:11" ht="38.25" outlineLevel="5" x14ac:dyDescent="0.25">
      <c r="A89" s="6" t="s">
        <v>129</v>
      </c>
      <c r="B89" s="5" t="s">
        <v>56</v>
      </c>
      <c r="C89" s="21" t="s">
        <v>13</v>
      </c>
      <c r="D89" s="21" t="s">
        <v>130</v>
      </c>
      <c r="E89" s="5"/>
      <c r="F89" s="16">
        <v>32759</v>
      </c>
      <c r="G89" s="15">
        <f t="shared" si="65"/>
        <v>32.759</v>
      </c>
      <c r="H89" s="16">
        <v>0</v>
      </c>
      <c r="I89" s="15">
        <f t="shared" si="65"/>
        <v>0</v>
      </c>
      <c r="J89" s="16">
        <v>0</v>
      </c>
      <c r="K89" s="15">
        <f t="shared" ref="K89" si="75">J89/1000</f>
        <v>0</v>
      </c>
    </row>
    <row r="90" spans="1:11" ht="38.25" outlineLevel="6" x14ac:dyDescent="0.25">
      <c r="A90" s="6" t="s">
        <v>74</v>
      </c>
      <c r="B90" s="5" t="s">
        <v>56</v>
      </c>
      <c r="C90" s="21" t="s">
        <v>13</v>
      </c>
      <c r="D90" s="21" t="s">
        <v>130</v>
      </c>
      <c r="E90" s="5" t="s">
        <v>75</v>
      </c>
      <c r="F90" s="16">
        <v>32759</v>
      </c>
      <c r="G90" s="15">
        <f t="shared" si="65"/>
        <v>32.759</v>
      </c>
      <c r="H90" s="16">
        <v>0</v>
      </c>
      <c r="I90" s="15">
        <f t="shared" si="65"/>
        <v>0</v>
      </c>
      <c r="J90" s="16">
        <v>0</v>
      </c>
      <c r="K90" s="15">
        <f t="shared" ref="K90" si="76">J90/1000</f>
        <v>0</v>
      </c>
    </row>
    <row r="91" spans="1:11" ht="25.5" outlineLevel="3" x14ac:dyDescent="0.25">
      <c r="A91" s="6" t="s">
        <v>131</v>
      </c>
      <c r="B91" s="5" t="s">
        <v>56</v>
      </c>
      <c r="C91" s="21" t="s">
        <v>13</v>
      </c>
      <c r="D91" s="21" t="s">
        <v>132</v>
      </c>
      <c r="E91" s="5"/>
      <c r="F91" s="16">
        <v>4684420.63</v>
      </c>
      <c r="G91" s="15">
        <f t="shared" si="65"/>
        <v>4684.4206299999996</v>
      </c>
      <c r="H91" s="16">
        <v>4167200</v>
      </c>
      <c r="I91" s="15">
        <f t="shared" si="65"/>
        <v>4167.2</v>
      </c>
      <c r="J91" s="16">
        <v>4167200</v>
      </c>
      <c r="K91" s="15">
        <f t="shared" ref="K91" si="77">J91/1000</f>
        <v>4167.2</v>
      </c>
    </row>
    <row r="92" spans="1:11" ht="25.5" outlineLevel="4" x14ac:dyDescent="0.25">
      <c r="A92" s="6" t="s">
        <v>133</v>
      </c>
      <c r="B92" s="5" t="s">
        <v>56</v>
      </c>
      <c r="C92" s="21" t="s">
        <v>13</v>
      </c>
      <c r="D92" s="21" t="s">
        <v>134</v>
      </c>
      <c r="E92" s="5"/>
      <c r="F92" s="16">
        <v>4684420.63</v>
      </c>
      <c r="G92" s="15">
        <f t="shared" si="65"/>
        <v>4684.4206299999996</v>
      </c>
      <c r="H92" s="16">
        <v>4167200</v>
      </c>
      <c r="I92" s="15">
        <f t="shared" si="65"/>
        <v>4167.2</v>
      </c>
      <c r="J92" s="16">
        <v>4167200</v>
      </c>
      <c r="K92" s="15">
        <f t="shared" ref="K92" si="78">J92/1000</f>
        <v>4167.2</v>
      </c>
    </row>
    <row r="93" spans="1:11" ht="102" outlineLevel="5" x14ac:dyDescent="0.25">
      <c r="A93" s="6" t="s">
        <v>135</v>
      </c>
      <c r="B93" s="5" t="s">
        <v>56</v>
      </c>
      <c r="C93" s="21" t="s">
        <v>13</v>
      </c>
      <c r="D93" s="21" t="s">
        <v>136</v>
      </c>
      <c r="E93" s="5"/>
      <c r="F93" s="16">
        <v>290000</v>
      </c>
      <c r="G93" s="15">
        <f t="shared" si="65"/>
        <v>290</v>
      </c>
      <c r="H93" s="16">
        <v>100000</v>
      </c>
      <c r="I93" s="15">
        <f t="shared" si="65"/>
        <v>100</v>
      </c>
      <c r="J93" s="16">
        <v>100000</v>
      </c>
      <c r="K93" s="15">
        <f t="shared" ref="K93" si="79">J93/1000</f>
        <v>100</v>
      </c>
    </row>
    <row r="94" spans="1:11" ht="38.25" outlineLevel="6" x14ac:dyDescent="0.25">
      <c r="A94" s="6" t="s">
        <v>74</v>
      </c>
      <c r="B94" s="5" t="s">
        <v>56</v>
      </c>
      <c r="C94" s="21" t="s">
        <v>13</v>
      </c>
      <c r="D94" s="21" t="s">
        <v>136</v>
      </c>
      <c r="E94" s="5" t="s">
        <v>75</v>
      </c>
      <c r="F94" s="16">
        <v>290000</v>
      </c>
      <c r="G94" s="15">
        <f t="shared" si="65"/>
        <v>290</v>
      </c>
      <c r="H94" s="16">
        <v>100000</v>
      </c>
      <c r="I94" s="15">
        <f t="shared" si="65"/>
        <v>100</v>
      </c>
      <c r="J94" s="16">
        <v>100000</v>
      </c>
      <c r="K94" s="15">
        <f t="shared" ref="K94" si="80">J94/1000</f>
        <v>100</v>
      </c>
    </row>
    <row r="95" spans="1:11" ht="25.5" outlineLevel="5" x14ac:dyDescent="0.25">
      <c r="A95" s="6" t="s">
        <v>137</v>
      </c>
      <c r="B95" s="5" t="s">
        <v>56</v>
      </c>
      <c r="C95" s="21" t="s">
        <v>13</v>
      </c>
      <c r="D95" s="21" t="s">
        <v>138</v>
      </c>
      <c r="E95" s="5"/>
      <c r="F95" s="16">
        <v>3624786.83</v>
      </c>
      <c r="G95" s="15">
        <f t="shared" si="65"/>
        <v>3624.78683</v>
      </c>
      <c r="H95" s="16">
        <v>3797200</v>
      </c>
      <c r="I95" s="15">
        <f t="shared" si="65"/>
        <v>3797.2</v>
      </c>
      <c r="J95" s="16">
        <v>3797200</v>
      </c>
      <c r="K95" s="15">
        <f t="shared" ref="K95" si="81">J95/1000</f>
        <v>3797.2</v>
      </c>
    </row>
    <row r="96" spans="1:11" ht="38.25" outlineLevel="6" x14ac:dyDescent="0.25">
      <c r="A96" s="6" t="s">
        <v>74</v>
      </c>
      <c r="B96" s="5" t="s">
        <v>56</v>
      </c>
      <c r="C96" s="21" t="s">
        <v>13</v>
      </c>
      <c r="D96" s="21" t="s">
        <v>138</v>
      </c>
      <c r="E96" s="5" t="s">
        <v>75</v>
      </c>
      <c r="F96" s="16">
        <v>3459942.74</v>
      </c>
      <c r="G96" s="15">
        <f t="shared" si="65"/>
        <v>3459.9427400000004</v>
      </c>
      <c r="H96" s="16">
        <v>3797200</v>
      </c>
      <c r="I96" s="15">
        <f t="shared" si="65"/>
        <v>3797.2</v>
      </c>
      <c r="J96" s="16">
        <v>3797200</v>
      </c>
      <c r="K96" s="15">
        <f t="shared" ref="K96" si="82">J96/1000</f>
        <v>3797.2</v>
      </c>
    </row>
    <row r="97" spans="1:11" outlineLevel="6" x14ac:dyDescent="0.25">
      <c r="A97" s="6" t="s">
        <v>104</v>
      </c>
      <c r="B97" s="5" t="s">
        <v>56</v>
      </c>
      <c r="C97" s="21" t="s">
        <v>13</v>
      </c>
      <c r="D97" s="21" t="s">
        <v>138</v>
      </c>
      <c r="E97" s="5" t="s">
        <v>105</v>
      </c>
      <c r="F97" s="16">
        <v>164844.09</v>
      </c>
      <c r="G97" s="15">
        <f t="shared" si="65"/>
        <v>164.84408999999999</v>
      </c>
      <c r="H97" s="16">
        <v>0</v>
      </c>
      <c r="I97" s="15">
        <f t="shared" si="65"/>
        <v>0</v>
      </c>
      <c r="J97" s="16">
        <v>0</v>
      </c>
      <c r="K97" s="15">
        <f t="shared" ref="K97" si="83">J97/1000</f>
        <v>0</v>
      </c>
    </row>
    <row r="98" spans="1:11" ht="25.5" outlineLevel="5" x14ac:dyDescent="0.25">
      <c r="A98" s="6" t="s">
        <v>139</v>
      </c>
      <c r="B98" s="5" t="s">
        <v>56</v>
      </c>
      <c r="C98" s="21" t="s">
        <v>13</v>
      </c>
      <c r="D98" s="21" t="s">
        <v>140</v>
      </c>
      <c r="E98" s="5"/>
      <c r="F98" s="16">
        <v>270000</v>
      </c>
      <c r="G98" s="15">
        <f t="shared" si="65"/>
        <v>270</v>
      </c>
      <c r="H98" s="16">
        <v>270000</v>
      </c>
      <c r="I98" s="15">
        <f t="shared" si="65"/>
        <v>270</v>
      </c>
      <c r="J98" s="16">
        <v>270000</v>
      </c>
      <c r="K98" s="15">
        <f t="shared" ref="K98" si="84">J98/1000</f>
        <v>270</v>
      </c>
    </row>
    <row r="99" spans="1:11" ht="38.25" outlineLevel="6" x14ac:dyDescent="0.25">
      <c r="A99" s="6" t="s">
        <v>74</v>
      </c>
      <c r="B99" s="5" t="s">
        <v>56</v>
      </c>
      <c r="C99" s="21" t="s">
        <v>13</v>
      </c>
      <c r="D99" s="21" t="s">
        <v>140</v>
      </c>
      <c r="E99" s="5" t="s">
        <v>75</v>
      </c>
      <c r="F99" s="16">
        <v>270000</v>
      </c>
      <c r="G99" s="15">
        <f t="shared" si="65"/>
        <v>270</v>
      </c>
      <c r="H99" s="16">
        <v>270000</v>
      </c>
      <c r="I99" s="15">
        <f t="shared" si="65"/>
        <v>270</v>
      </c>
      <c r="J99" s="16">
        <v>270000</v>
      </c>
      <c r="K99" s="15">
        <f t="shared" ref="K99" si="85">J99/1000</f>
        <v>270</v>
      </c>
    </row>
    <row r="100" spans="1:11" ht="191.25" outlineLevel="5" x14ac:dyDescent="0.25">
      <c r="A100" s="6" t="s">
        <v>141</v>
      </c>
      <c r="B100" s="5" t="s">
        <v>56</v>
      </c>
      <c r="C100" s="21" t="s">
        <v>13</v>
      </c>
      <c r="D100" s="21" t="s">
        <v>142</v>
      </c>
      <c r="E100" s="5"/>
      <c r="F100" s="16">
        <v>499633.8</v>
      </c>
      <c r="G100" s="15">
        <f t="shared" si="65"/>
        <v>499.63380000000001</v>
      </c>
      <c r="H100" s="16">
        <v>0</v>
      </c>
      <c r="I100" s="15">
        <f t="shared" si="65"/>
        <v>0</v>
      </c>
      <c r="J100" s="16">
        <v>0</v>
      </c>
      <c r="K100" s="15">
        <f t="shared" ref="K100" si="86">J100/1000</f>
        <v>0</v>
      </c>
    </row>
    <row r="101" spans="1:11" ht="63.75" outlineLevel="6" x14ac:dyDescent="0.25">
      <c r="A101" s="6" t="s">
        <v>65</v>
      </c>
      <c r="B101" s="5" t="s">
        <v>56</v>
      </c>
      <c r="C101" s="21" t="s">
        <v>13</v>
      </c>
      <c r="D101" s="21" t="s">
        <v>142</v>
      </c>
      <c r="E101" s="5" t="s">
        <v>66</v>
      </c>
      <c r="F101" s="16">
        <v>499633.8</v>
      </c>
      <c r="G101" s="15">
        <f t="shared" si="65"/>
        <v>499.63380000000001</v>
      </c>
      <c r="H101" s="16">
        <v>0</v>
      </c>
      <c r="I101" s="15">
        <f t="shared" si="65"/>
        <v>0</v>
      </c>
      <c r="J101" s="16">
        <v>0</v>
      </c>
      <c r="K101" s="15">
        <f t="shared" ref="K101" si="87">J101/1000</f>
        <v>0</v>
      </c>
    </row>
    <row r="102" spans="1:11" outlineLevel="3" x14ac:dyDescent="0.25">
      <c r="A102" s="6" t="s">
        <v>107</v>
      </c>
      <c r="B102" s="5" t="s">
        <v>56</v>
      </c>
      <c r="C102" s="21" t="s">
        <v>13</v>
      </c>
      <c r="D102" s="21" t="s">
        <v>108</v>
      </c>
      <c r="E102" s="5"/>
      <c r="F102" s="16">
        <v>45890677.090000004</v>
      </c>
      <c r="G102" s="15">
        <f>G103+G105+G107+G109+G113+G115+G117+G119+G121</f>
        <v>45890.700000000004</v>
      </c>
      <c r="H102" s="16">
        <v>39038900</v>
      </c>
      <c r="I102" s="15">
        <f t="shared" ref="I102:K102" si="88">I103+I105+I107+I109+I113+I115+I117+I119+I121</f>
        <v>39038.9</v>
      </c>
      <c r="J102" s="15">
        <f t="shared" si="88"/>
        <v>0</v>
      </c>
      <c r="K102" s="15">
        <f t="shared" si="88"/>
        <v>39038.9</v>
      </c>
    </row>
    <row r="103" spans="1:11" ht="38.25" outlineLevel="3" x14ac:dyDescent="0.25">
      <c r="A103" s="6" t="s">
        <v>450</v>
      </c>
      <c r="B103" s="5">
        <v>918</v>
      </c>
      <c r="C103" s="21" t="s">
        <v>13</v>
      </c>
      <c r="D103" s="21" t="s">
        <v>419</v>
      </c>
      <c r="E103" s="5"/>
      <c r="F103" s="16"/>
      <c r="G103" s="15">
        <f>G104</f>
        <v>60</v>
      </c>
      <c r="H103" s="16"/>
      <c r="I103" s="15">
        <f t="shared" ref="I103:K103" si="89">I104</f>
        <v>0</v>
      </c>
      <c r="J103" s="15">
        <f t="shared" si="89"/>
        <v>0</v>
      </c>
      <c r="K103" s="15">
        <f t="shared" si="89"/>
        <v>0</v>
      </c>
    </row>
    <row r="104" spans="1:11" ht="63.75" outlineLevel="3" x14ac:dyDescent="0.25">
      <c r="A104" s="6" t="s">
        <v>65</v>
      </c>
      <c r="B104" s="5">
        <v>918</v>
      </c>
      <c r="C104" s="21" t="s">
        <v>13</v>
      </c>
      <c r="D104" s="21" t="s">
        <v>419</v>
      </c>
      <c r="E104" s="5">
        <v>100</v>
      </c>
      <c r="F104" s="16"/>
      <c r="G104" s="15">
        <v>60</v>
      </c>
      <c r="H104" s="16"/>
      <c r="I104" s="15">
        <v>0</v>
      </c>
      <c r="J104" s="15"/>
      <c r="K104" s="15">
        <v>0</v>
      </c>
    </row>
    <row r="105" spans="1:11" outlineLevel="3" x14ac:dyDescent="0.25">
      <c r="A105" s="6" t="s">
        <v>451</v>
      </c>
      <c r="B105" s="5">
        <v>918</v>
      </c>
      <c r="C105" s="21" t="s">
        <v>13</v>
      </c>
      <c r="D105" s="21" t="s">
        <v>429</v>
      </c>
      <c r="E105" s="5"/>
      <c r="F105" s="16"/>
      <c r="G105" s="15">
        <f>G106</f>
        <v>955</v>
      </c>
      <c r="H105" s="16"/>
      <c r="I105" s="15">
        <f t="shared" ref="I105:K105" si="90">I106</f>
        <v>409.1</v>
      </c>
      <c r="J105" s="15">
        <f t="shared" si="90"/>
        <v>0</v>
      </c>
      <c r="K105" s="15">
        <f t="shared" si="90"/>
        <v>409.1</v>
      </c>
    </row>
    <row r="106" spans="1:11" outlineLevel="3" x14ac:dyDescent="0.25">
      <c r="A106" s="6" t="s">
        <v>104</v>
      </c>
      <c r="B106" s="5">
        <v>918</v>
      </c>
      <c r="C106" s="21" t="s">
        <v>13</v>
      </c>
      <c r="D106" s="21" t="s">
        <v>429</v>
      </c>
      <c r="E106" s="5">
        <v>800</v>
      </c>
      <c r="F106" s="16"/>
      <c r="G106" s="15">
        <v>955</v>
      </c>
      <c r="H106" s="16"/>
      <c r="I106" s="15">
        <v>409.1</v>
      </c>
      <c r="J106" s="15"/>
      <c r="K106" s="15">
        <v>409.1</v>
      </c>
    </row>
    <row r="107" spans="1:11" outlineLevel="3" x14ac:dyDescent="0.25">
      <c r="A107" s="6" t="s">
        <v>452</v>
      </c>
      <c r="B107" s="5">
        <v>918</v>
      </c>
      <c r="C107" s="21" t="s">
        <v>13</v>
      </c>
      <c r="D107" s="21" t="s">
        <v>430</v>
      </c>
      <c r="E107" s="5"/>
      <c r="F107" s="16"/>
      <c r="G107" s="15">
        <f>G108</f>
        <v>153.9</v>
      </c>
      <c r="H107" s="16"/>
      <c r="I107" s="15">
        <f t="shared" ref="I107:K107" si="91">I108</f>
        <v>139</v>
      </c>
      <c r="J107" s="15">
        <f t="shared" si="91"/>
        <v>0</v>
      </c>
      <c r="K107" s="15">
        <f t="shared" si="91"/>
        <v>139</v>
      </c>
    </row>
    <row r="108" spans="1:11" outlineLevel="3" x14ac:dyDescent="0.25">
      <c r="A108" s="6" t="s">
        <v>104</v>
      </c>
      <c r="B108" s="5">
        <v>918</v>
      </c>
      <c r="C108" s="21" t="s">
        <v>13</v>
      </c>
      <c r="D108" s="21" t="s">
        <v>430</v>
      </c>
      <c r="E108" s="5">
        <v>800</v>
      </c>
      <c r="F108" s="16"/>
      <c r="G108" s="15">
        <v>153.9</v>
      </c>
      <c r="H108" s="16"/>
      <c r="I108" s="15">
        <v>139</v>
      </c>
      <c r="J108" s="15"/>
      <c r="K108" s="15">
        <v>139</v>
      </c>
    </row>
    <row r="109" spans="1:11" ht="38.25" outlineLevel="3" x14ac:dyDescent="0.25">
      <c r="A109" s="6" t="s">
        <v>435</v>
      </c>
      <c r="B109" s="5">
        <v>918</v>
      </c>
      <c r="C109" s="21" t="s">
        <v>13</v>
      </c>
      <c r="D109" s="21" t="s">
        <v>434</v>
      </c>
      <c r="E109" s="5"/>
      <c r="F109" s="16"/>
      <c r="G109" s="15">
        <f>G110+G111+G112</f>
        <v>38146.300000000003</v>
      </c>
      <c r="H109" s="16"/>
      <c r="I109" s="15">
        <f t="shared" ref="I109:K109" si="92">I110+I111+I112</f>
        <v>33815.300000000003</v>
      </c>
      <c r="J109" s="15">
        <f t="shared" si="92"/>
        <v>0</v>
      </c>
      <c r="K109" s="15">
        <f t="shared" si="92"/>
        <v>33815.300000000003</v>
      </c>
    </row>
    <row r="110" spans="1:11" ht="63.75" outlineLevel="3" x14ac:dyDescent="0.25">
      <c r="A110" s="6" t="s">
        <v>65</v>
      </c>
      <c r="B110" s="5">
        <v>918</v>
      </c>
      <c r="C110" s="21" t="s">
        <v>13</v>
      </c>
      <c r="D110" s="21" t="s">
        <v>434</v>
      </c>
      <c r="E110" s="5">
        <v>100</v>
      </c>
      <c r="F110" s="16"/>
      <c r="G110" s="15">
        <v>28855.5</v>
      </c>
      <c r="H110" s="16"/>
      <c r="I110" s="15">
        <v>27707</v>
      </c>
      <c r="J110" s="15"/>
      <c r="K110" s="15">
        <v>27707</v>
      </c>
    </row>
    <row r="111" spans="1:11" ht="38.25" outlineLevel="3" x14ac:dyDescent="0.25">
      <c r="A111" s="6" t="s">
        <v>74</v>
      </c>
      <c r="B111" s="5">
        <v>918</v>
      </c>
      <c r="C111" s="21" t="s">
        <v>13</v>
      </c>
      <c r="D111" s="21" t="s">
        <v>434</v>
      </c>
      <c r="E111" s="5">
        <v>200</v>
      </c>
      <c r="F111" s="16"/>
      <c r="G111" s="15">
        <v>9194.9</v>
      </c>
      <c r="H111" s="16"/>
      <c r="I111" s="15">
        <v>6012.4</v>
      </c>
      <c r="J111" s="15"/>
      <c r="K111" s="15">
        <v>6012.4</v>
      </c>
    </row>
    <row r="112" spans="1:11" outlineLevel="3" x14ac:dyDescent="0.25">
      <c r="A112" s="6" t="s">
        <v>104</v>
      </c>
      <c r="B112" s="5">
        <v>918</v>
      </c>
      <c r="C112" s="21" t="s">
        <v>13</v>
      </c>
      <c r="D112" s="21" t="s">
        <v>434</v>
      </c>
      <c r="E112" s="5">
        <v>800</v>
      </c>
      <c r="F112" s="16"/>
      <c r="G112" s="15">
        <v>95.9</v>
      </c>
      <c r="H112" s="16"/>
      <c r="I112" s="15">
        <v>95.9</v>
      </c>
      <c r="J112" s="15"/>
      <c r="K112" s="15">
        <v>95.9</v>
      </c>
    </row>
    <row r="113" spans="1:11" ht="38.25" outlineLevel="3" x14ac:dyDescent="0.25">
      <c r="A113" s="6" t="s">
        <v>453</v>
      </c>
      <c r="B113" s="5">
        <v>918</v>
      </c>
      <c r="C113" s="21" t="s">
        <v>13</v>
      </c>
      <c r="D113" s="21" t="s">
        <v>436</v>
      </c>
      <c r="E113" s="5"/>
      <c r="F113" s="16"/>
      <c r="G113" s="15">
        <f>G114</f>
        <v>1020.8</v>
      </c>
      <c r="H113" s="16"/>
      <c r="I113" s="15">
        <f t="shared" ref="I113:K113" si="93">I114</f>
        <v>0</v>
      </c>
      <c r="J113" s="15">
        <f t="shared" si="93"/>
        <v>0</v>
      </c>
      <c r="K113" s="15">
        <f t="shared" si="93"/>
        <v>0</v>
      </c>
    </row>
    <row r="114" spans="1:11" outlineLevel="3" x14ac:dyDescent="0.25">
      <c r="A114" s="6" t="s">
        <v>104</v>
      </c>
      <c r="B114" s="5">
        <v>918</v>
      </c>
      <c r="C114" s="21" t="s">
        <v>13</v>
      </c>
      <c r="D114" s="21" t="s">
        <v>436</v>
      </c>
      <c r="E114" s="5">
        <v>800</v>
      </c>
      <c r="F114" s="16"/>
      <c r="G114" s="15">
        <v>1020.8</v>
      </c>
      <c r="H114" s="16"/>
      <c r="I114" s="15">
        <v>0</v>
      </c>
      <c r="J114" s="15"/>
      <c r="K114" s="15">
        <v>0</v>
      </c>
    </row>
    <row r="115" spans="1:11" ht="63.75" outlineLevel="3" x14ac:dyDescent="0.25">
      <c r="A115" s="6" t="s">
        <v>454</v>
      </c>
      <c r="B115" s="5">
        <v>918</v>
      </c>
      <c r="C115" s="21" t="s">
        <v>13</v>
      </c>
      <c r="D115" s="21" t="s">
        <v>437</v>
      </c>
      <c r="E115" s="5"/>
      <c r="F115" s="16"/>
      <c r="G115" s="15">
        <f>G116</f>
        <v>141.69999999999999</v>
      </c>
      <c r="H115" s="16"/>
      <c r="I115" s="15">
        <f t="shared" ref="I115:K115" si="94">I116</f>
        <v>0</v>
      </c>
      <c r="J115" s="15">
        <f t="shared" si="94"/>
        <v>0</v>
      </c>
      <c r="K115" s="15">
        <f t="shared" si="94"/>
        <v>0</v>
      </c>
    </row>
    <row r="116" spans="1:11" outlineLevel="3" x14ac:dyDescent="0.25">
      <c r="A116" s="6" t="s">
        <v>104</v>
      </c>
      <c r="B116" s="5">
        <v>918</v>
      </c>
      <c r="C116" s="21" t="s">
        <v>13</v>
      </c>
      <c r="D116" s="21" t="s">
        <v>437</v>
      </c>
      <c r="E116" s="5">
        <v>800</v>
      </c>
      <c r="F116" s="16"/>
      <c r="G116" s="15">
        <v>141.69999999999999</v>
      </c>
      <c r="H116" s="16"/>
      <c r="I116" s="15">
        <v>0</v>
      </c>
      <c r="J116" s="15"/>
      <c r="K116" s="15">
        <v>0</v>
      </c>
    </row>
    <row r="117" spans="1:11" ht="38.25" outlineLevel="3" x14ac:dyDescent="0.25">
      <c r="A117" s="6" t="s">
        <v>455</v>
      </c>
      <c r="B117" s="5">
        <v>918</v>
      </c>
      <c r="C117" s="21" t="s">
        <v>13</v>
      </c>
      <c r="D117" s="21" t="s">
        <v>438</v>
      </c>
      <c r="E117" s="5"/>
      <c r="F117" s="16"/>
      <c r="G117" s="15">
        <f>G118</f>
        <v>5351</v>
      </c>
      <c r="H117" s="16"/>
      <c r="I117" s="15">
        <f t="shared" ref="I117:K117" si="95">I118</f>
        <v>1876</v>
      </c>
      <c r="J117" s="15">
        <f t="shared" si="95"/>
        <v>0</v>
      </c>
      <c r="K117" s="15">
        <f t="shared" si="95"/>
        <v>1876</v>
      </c>
    </row>
    <row r="118" spans="1:11" ht="38.25" outlineLevel="3" x14ac:dyDescent="0.25">
      <c r="A118" s="6" t="s">
        <v>74</v>
      </c>
      <c r="B118" s="5">
        <v>918</v>
      </c>
      <c r="C118" s="21" t="s">
        <v>13</v>
      </c>
      <c r="D118" s="21" t="s">
        <v>438</v>
      </c>
      <c r="E118" s="5">
        <v>200</v>
      </c>
      <c r="F118" s="16"/>
      <c r="G118" s="15">
        <v>5351</v>
      </c>
      <c r="H118" s="16"/>
      <c r="I118" s="15">
        <v>1876</v>
      </c>
      <c r="J118" s="15"/>
      <c r="K118" s="15">
        <v>1876</v>
      </c>
    </row>
    <row r="119" spans="1:11" ht="25.5" outlineLevel="3" x14ac:dyDescent="0.25">
      <c r="A119" s="6" t="s">
        <v>456</v>
      </c>
      <c r="B119" s="5">
        <v>918</v>
      </c>
      <c r="C119" s="21" t="s">
        <v>13</v>
      </c>
      <c r="D119" s="21" t="s">
        <v>439</v>
      </c>
      <c r="E119" s="5"/>
      <c r="F119" s="16"/>
      <c r="G119" s="15">
        <f>G120</f>
        <v>0</v>
      </c>
      <c r="H119" s="16"/>
      <c r="I119" s="15">
        <f t="shared" ref="I119:K119" si="96">I120</f>
        <v>706</v>
      </c>
      <c r="J119" s="15">
        <f t="shared" si="96"/>
        <v>0</v>
      </c>
      <c r="K119" s="15">
        <f t="shared" si="96"/>
        <v>706</v>
      </c>
    </row>
    <row r="120" spans="1:11" outlineLevel="6" x14ac:dyDescent="0.25">
      <c r="A120" s="6" t="s">
        <v>104</v>
      </c>
      <c r="B120" s="5">
        <v>918</v>
      </c>
      <c r="C120" s="21" t="s">
        <v>13</v>
      </c>
      <c r="D120" s="21" t="s">
        <v>439</v>
      </c>
      <c r="E120" s="5">
        <v>800</v>
      </c>
      <c r="F120" s="16"/>
      <c r="G120" s="15">
        <v>0</v>
      </c>
      <c r="H120" s="16"/>
      <c r="I120" s="15">
        <v>706</v>
      </c>
      <c r="J120" s="15"/>
      <c r="K120" s="15">
        <v>706</v>
      </c>
    </row>
    <row r="121" spans="1:11" ht="25.5" outlineLevel="6" x14ac:dyDescent="0.25">
      <c r="A121" s="6" t="s">
        <v>457</v>
      </c>
      <c r="B121" s="5">
        <v>918</v>
      </c>
      <c r="C121" s="21" t="s">
        <v>13</v>
      </c>
      <c r="D121" s="21" t="s">
        <v>441</v>
      </c>
      <c r="E121" s="5"/>
      <c r="F121" s="16"/>
      <c r="G121" s="15">
        <f>G122</f>
        <v>62</v>
      </c>
      <c r="H121" s="16"/>
      <c r="I121" s="15">
        <f t="shared" ref="I121:K121" si="97">I122</f>
        <v>2093.5</v>
      </c>
      <c r="J121" s="15">
        <f t="shared" si="97"/>
        <v>0</v>
      </c>
      <c r="K121" s="15">
        <f t="shared" si="97"/>
        <v>2093.5</v>
      </c>
    </row>
    <row r="122" spans="1:11" outlineLevel="6" x14ac:dyDescent="0.25">
      <c r="A122" s="6" t="s">
        <v>104</v>
      </c>
      <c r="B122" s="5">
        <v>918</v>
      </c>
      <c r="C122" s="21" t="s">
        <v>13</v>
      </c>
      <c r="D122" s="21" t="s">
        <v>441</v>
      </c>
      <c r="E122" s="5">
        <v>800</v>
      </c>
      <c r="F122" s="16"/>
      <c r="G122" s="15">
        <v>62</v>
      </c>
      <c r="H122" s="16"/>
      <c r="I122" s="15">
        <v>2093.5</v>
      </c>
      <c r="J122" s="15"/>
      <c r="K122" s="15">
        <v>2093.5</v>
      </c>
    </row>
    <row r="123" spans="1:11" ht="25.5" outlineLevel="1" x14ac:dyDescent="0.25">
      <c r="A123" s="6" t="s">
        <v>143</v>
      </c>
      <c r="B123" s="5" t="s">
        <v>56</v>
      </c>
      <c r="C123" s="21" t="s">
        <v>14</v>
      </c>
      <c r="D123" s="21"/>
      <c r="E123" s="5"/>
      <c r="F123" s="16">
        <v>13055172</v>
      </c>
      <c r="G123" s="15">
        <f t="shared" si="65"/>
        <v>13055.172</v>
      </c>
      <c r="H123" s="16">
        <v>13463600</v>
      </c>
      <c r="I123" s="15">
        <f t="shared" si="65"/>
        <v>13463.6</v>
      </c>
      <c r="J123" s="16">
        <v>13463600</v>
      </c>
      <c r="K123" s="15">
        <f t="shared" ref="K123" si="98">J123/1000</f>
        <v>13463.6</v>
      </c>
    </row>
    <row r="124" spans="1:11" outlineLevel="2" x14ac:dyDescent="0.25">
      <c r="A124" s="6" t="s">
        <v>144</v>
      </c>
      <c r="B124" s="5" t="s">
        <v>56</v>
      </c>
      <c r="C124" s="21" t="s">
        <v>15</v>
      </c>
      <c r="D124" s="21"/>
      <c r="E124" s="5"/>
      <c r="F124" s="16">
        <v>6901172</v>
      </c>
      <c r="G124" s="15">
        <f t="shared" si="65"/>
        <v>6901.1719999999996</v>
      </c>
      <c r="H124" s="16">
        <v>7542300</v>
      </c>
      <c r="I124" s="15">
        <f t="shared" si="65"/>
        <v>7542.3</v>
      </c>
      <c r="J124" s="16">
        <v>7542300</v>
      </c>
      <c r="K124" s="15">
        <f t="shared" ref="K124" si="99">J124/1000</f>
        <v>7542.3</v>
      </c>
    </row>
    <row r="125" spans="1:11" ht="51" outlineLevel="3" x14ac:dyDescent="0.25">
      <c r="A125" s="6" t="s">
        <v>145</v>
      </c>
      <c r="B125" s="5" t="s">
        <v>56</v>
      </c>
      <c r="C125" s="21" t="s">
        <v>15</v>
      </c>
      <c r="D125" s="21" t="s">
        <v>146</v>
      </c>
      <c r="E125" s="5"/>
      <c r="F125" s="16">
        <v>6901172</v>
      </c>
      <c r="G125" s="15">
        <f t="shared" si="65"/>
        <v>6901.1719999999996</v>
      </c>
      <c r="H125" s="16">
        <v>7542300</v>
      </c>
      <c r="I125" s="15">
        <f t="shared" si="65"/>
        <v>7542.3</v>
      </c>
      <c r="J125" s="16">
        <v>7542300</v>
      </c>
      <c r="K125" s="15">
        <f t="shared" ref="K125" si="100">J125/1000</f>
        <v>7542.3</v>
      </c>
    </row>
    <row r="126" spans="1:11" ht="89.25" outlineLevel="5" x14ac:dyDescent="0.25">
      <c r="A126" s="6" t="s">
        <v>147</v>
      </c>
      <c r="B126" s="5" t="s">
        <v>56</v>
      </c>
      <c r="C126" s="21" t="s">
        <v>15</v>
      </c>
      <c r="D126" s="21" t="s">
        <v>148</v>
      </c>
      <c r="E126" s="5"/>
      <c r="F126" s="16">
        <v>6780172</v>
      </c>
      <c r="G126" s="15">
        <f t="shared" si="65"/>
        <v>6780.1719999999996</v>
      </c>
      <c r="H126" s="16">
        <v>7301300</v>
      </c>
      <c r="I126" s="15">
        <f t="shared" si="65"/>
        <v>7301.3</v>
      </c>
      <c r="J126" s="16">
        <v>7301300</v>
      </c>
      <c r="K126" s="15">
        <f t="shared" ref="K126" si="101">J126/1000</f>
        <v>7301.3</v>
      </c>
    </row>
    <row r="127" spans="1:11" ht="63.75" outlineLevel="6" x14ac:dyDescent="0.25">
      <c r="A127" s="6" t="s">
        <v>65</v>
      </c>
      <c r="B127" s="5" t="s">
        <v>56</v>
      </c>
      <c r="C127" s="21" t="s">
        <v>15</v>
      </c>
      <c r="D127" s="21" t="s">
        <v>148</v>
      </c>
      <c r="E127" s="5" t="s">
        <v>66</v>
      </c>
      <c r="F127" s="16">
        <v>6073000</v>
      </c>
      <c r="G127" s="15">
        <f t="shared" si="65"/>
        <v>6073</v>
      </c>
      <c r="H127" s="16">
        <v>6315700</v>
      </c>
      <c r="I127" s="15">
        <f t="shared" si="65"/>
        <v>6315.7</v>
      </c>
      <c r="J127" s="16">
        <v>6315700</v>
      </c>
      <c r="K127" s="15">
        <f t="shared" ref="K127" si="102">J127/1000</f>
        <v>6315.7</v>
      </c>
    </row>
    <row r="128" spans="1:11" ht="38.25" outlineLevel="6" x14ac:dyDescent="0.25">
      <c r="A128" s="6" t="s">
        <v>74</v>
      </c>
      <c r="B128" s="5" t="s">
        <v>56</v>
      </c>
      <c r="C128" s="21" t="s">
        <v>15</v>
      </c>
      <c r="D128" s="21" t="s">
        <v>148</v>
      </c>
      <c r="E128" s="5" t="s">
        <v>75</v>
      </c>
      <c r="F128" s="16">
        <v>659100</v>
      </c>
      <c r="G128" s="15">
        <f t="shared" si="65"/>
        <v>659.1</v>
      </c>
      <c r="H128" s="16">
        <v>959100</v>
      </c>
      <c r="I128" s="15">
        <f t="shared" si="65"/>
        <v>959.1</v>
      </c>
      <c r="J128" s="16">
        <v>959100</v>
      </c>
      <c r="K128" s="15">
        <f t="shared" ref="K128" si="103">J128/1000</f>
        <v>959.1</v>
      </c>
    </row>
    <row r="129" spans="1:11" outlineLevel="6" x14ac:dyDescent="0.25">
      <c r="A129" s="6" t="s">
        <v>104</v>
      </c>
      <c r="B129" s="5" t="s">
        <v>56</v>
      </c>
      <c r="C129" s="21" t="s">
        <v>15</v>
      </c>
      <c r="D129" s="21" t="s">
        <v>148</v>
      </c>
      <c r="E129" s="5" t="s">
        <v>105</v>
      </c>
      <c r="F129" s="16">
        <v>48072</v>
      </c>
      <c r="G129" s="15">
        <f t="shared" si="65"/>
        <v>48.072000000000003</v>
      </c>
      <c r="H129" s="16">
        <v>26500</v>
      </c>
      <c r="I129" s="15">
        <f t="shared" si="65"/>
        <v>26.5</v>
      </c>
      <c r="J129" s="16">
        <v>26500</v>
      </c>
      <c r="K129" s="15">
        <f t="shared" ref="K129" si="104">J129/1000</f>
        <v>26.5</v>
      </c>
    </row>
    <row r="130" spans="1:11" ht="51" outlineLevel="5" x14ac:dyDescent="0.25">
      <c r="A130" s="6" t="s">
        <v>149</v>
      </c>
      <c r="B130" s="5" t="s">
        <v>56</v>
      </c>
      <c r="C130" s="21" t="s">
        <v>15</v>
      </c>
      <c r="D130" s="21" t="s">
        <v>150</v>
      </c>
      <c r="E130" s="5"/>
      <c r="F130" s="16">
        <v>91000</v>
      </c>
      <c r="G130" s="15">
        <f t="shared" si="65"/>
        <v>91</v>
      </c>
      <c r="H130" s="16">
        <v>91000</v>
      </c>
      <c r="I130" s="15">
        <f t="shared" si="65"/>
        <v>91</v>
      </c>
      <c r="J130" s="16">
        <v>91000</v>
      </c>
      <c r="K130" s="15">
        <f t="shared" ref="K130" si="105">J130/1000</f>
        <v>91</v>
      </c>
    </row>
    <row r="131" spans="1:11" ht="38.25" outlineLevel="6" x14ac:dyDescent="0.25">
      <c r="A131" s="6" t="s">
        <v>74</v>
      </c>
      <c r="B131" s="5" t="s">
        <v>56</v>
      </c>
      <c r="C131" s="21" t="s">
        <v>15</v>
      </c>
      <c r="D131" s="21" t="s">
        <v>150</v>
      </c>
      <c r="E131" s="5" t="s">
        <v>75</v>
      </c>
      <c r="F131" s="16">
        <v>91000</v>
      </c>
      <c r="G131" s="15">
        <f t="shared" si="65"/>
        <v>91</v>
      </c>
      <c r="H131" s="16">
        <v>91000</v>
      </c>
      <c r="I131" s="15">
        <f t="shared" si="65"/>
        <v>91</v>
      </c>
      <c r="J131" s="16">
        <v>91000</v>
      </c>
      <c r="K131" s="15">
        <f t="shared" ref="K131" si="106">J131/1000</f>
        <v>91</v>
      </c>
    </row>
    <row r="132" spans="1:11" ht="25.5" outlineLevel="5" x14ac:dyDescent="0.25">
      <c r="A132" s="6" t="s">
        <v>151</v>
      </c>
      <c r="B132" s="5" t="s">
        <v>56</v>
      </c>
      <c r="C132" s="21" t="s">
        <v>15</v>
      </c>
      <c r="D132" s="21" t="s">
        <v>152</v>
      </c>
      <c r="E132" s="5"/>
      <c r="F132" s="16">
        <v>30000</v>
      </c>
      <c r="G132" s="15">
        <f t="shared" si="65"/>
        <v>30</v>
      </c>
      <c r="H132" s="16">
        <v>150000</v>
      </c>
      <c r="I132" s="15">
        <f t="shared" si="65"/>
        <v>150</v>
      </c>
      <c r="J132" s="16">
        <v>150000</v>
      </c>
      <c r="K132" s="15">
        <f t="shared" ref="K132" si="107">J132/1000</f>
        <v>150</v>
      </c>
    </row>
    <row r="133" spans="1:11" ht="38.25" outlineLevel="6" x14ac:dyDescent="0.25">
      <c r="A133" s="6" t="s">
        <v>74</v>
      </c>
      <c r="B133" s="5" t="s">
        <v>56</v>
      </c>
      <c r="C133" s="21" t="s">
        <v>15</v>
      </c>
      <c r="D133" s="21" t="s">
        <v>152</v>
      </c>
      <c r="E133" s="5" t="s">
        <v>75</v>
      </c>
      <c r="F133" s="16">
        <v>30000</v>
      </c>
      <c r="G133" s="15">
        <f t="shared" si="65"/>
        <v>30</v>
      </c>
      <c r="H133" s="16">
        <v>150000</v>
      </c>
      <c r="I133" s="15">
        <f t="shared" si="65"/>
        <v>150</v>
      </c>
      <c r="J133" s="16">
        <v>150000</v>
      </c>
      <c r="K133" s="15">
        <f t="shared" ref="K133" si="108">J133/1000</f>
        <v>150</v>
      </c>
    </row>
    <row r="134" spans="1:11" ht="38.25" outlineLevel="2" x14ac:dyDescent="0.25">
      <c r="A134" s="6" t="s">
        <v>153</v>
      </c>
      <c r="B134" s="5" t="s">
        <v>56</v>
      </c>
      <c r="C134" s="21" t="s">
        <v>16</v>
      </c>
      <c r="D134" s="21"/>
      <c r="E134" s="5"/>
      <c r="F134" s="16">
        <v>6154000</v>
      </c>
      <c r="G134" s="15">
        <f t="shared" si="65"/>
        <v>6154</v>
      </c>
      <c r="H134" s="16">
        <v>5921300</v>
      </c>
      <c r="I134" s="15">
        <f t="shared" si="65"/>
        <v>5921.3</v>
      </c>
      <c r="J134" s="16">
        <v>5921300</v>
      </c>
      <c r="K134" s="15">
        <f t="shared" ref="K134" si="109">J134/1000</f>
        <v>5921.3</v>
      </c>
    </row>
    <row r="135" spans="1:11" ht="38.25" outlineLevel="3" x14ac:dyDescent="0.25">
      <c r="A135" s="6" t="s">
        <v>154</v>
      </c>
      <c r="B135" s="5" t="s">
        <v>56</v>
      </c>
      <c r="C135" s="21" t="s">
        <v>16</v>
      </c>
      <c r="D135" s="21" t="s">
        <v>155</v>
      </c>
      <c r="E135" s="5"/>
      <c r="F135" s="16">
        <v>6154000</v>
      </c>
      <c r="G135" s="15">
        <f t="shared" si="65"/>
        <v>6154</v>
      </c>
      <c r="H135" s="16">
        <v>5921300</v>
      </c>
      <c r="I135" s="15">
        <f t="shared" si="65"/>
        <v>5921.3</v>
      </c>
      <c r="J135" s="16">
        <v>5921300</v>
      </c>
      <c r="K135" s="15">
        <f t="shared" ref="K135" si="110">J135/1000</f>
        <v>5921.3</v>
      </c>
    </row>
    <row r="136" spans="1:11" outlineLevel="4" x14ac:dyDescent="0.25">
      <c r="A136" s="6" t="s">
        <v>156</v>
      </c>
      <c r="B136" s="5" t="s">
        <v>56</v>
      </c>
      <c r="C136" s="21" t="s">
        <v>16</v>
      </c>
      <c r="D136" s="21" t="s">
        <v>157</v>
      </c>
      <c r="E136" s="5"/>
      <c r="F136" s="16">
        <v>780000</v>
      </c>
      <c r="G136" s="15">
        <f t="shared" si="65"/>
        <v>780</v>
      </c>
      <c r="H136" s="16">
        <v>353000</v>
      </c>
      <c r="I136" s="15">
        <f t="shared" si="65"/>
        <v>353</v>
      </c>
      <c r="J136" s="16">
        <v>353000</v>
      </c>
      <c r="K136" s="15">
        <f t="shared" ref="K136" si="111">J136/1000</f>
        <v>353</v>
      </c>
    </row>
    <row r="137" spans="1:11" ht="25.5" outlineLevel="5" x14ac:dyDescent="0.25">
      <c r="A137" s="6" t="s">
        <v>158</v>
      </c>
      <c r="B137" s="5" t="s">
        <v>56</v>
      </c>
      <c r="C137" s="21" t="s">
        <v>16</v>
      </c>
      <c r="D137" s="21" t="s">
        <v>159</v>
      </c>
      <c r="E137" s="5"/>
      <c r="F137" s="16">
        <v>780000</v>
      </c>
      <c r="G137" s="15">
        <f t="shared" si="65"/>
        <v>780</v>
      </c>
      <c r="H137" s="16">
        <v>353000</v>
      </c>
      <c r="I137" s="15">
        <f t="shared" si="65"/>
        <v>353</v>
      </c>
      <c r="J137" s="16">
        <v>353000</v>
      </c>
      <c r="K137" s="15">
        <f t="shared" ref="K137" si="112">J137/1000</f>
        <v>353</v>
      </c>
    </row>
    <row r="138" spans="1:11" ht="38.25" outlineLevel="6" x14ac:dyDescent="0.25">
      <c r="A138" s="6" t="s">
        <v>74</v>
      </c>
      <c r="B138" s="5" t="s">
        <v>56</v>
      </c>
      <c r="C138" s="21" t="s">
        <v>16</v>
      </c>
      <c r="D138" s="21" t="s">
        <v>159</v>
      </c>
      <c r="E138" s="5" t="s">
        <v>75</v>
      </c>
      <c r="F138" s="16">
        <v>780000</v>
      </c>
      <c r="G138" s="15">
        <f t="shared" si="65"/>
        <v>780</v>
      </c>
      <c r="H138" s="16">
        <v>353000</v>
      </c>
      <c r="I138" s="15">
        <f t="shared" si="65"/>
        <v>353</v>
      </c>
      <c r="J138" s="16">
        <v>353000</v>
      </c>
      <c r="K138" s="15">
        <f t="shared" ref="K138" si="113">J138/1000</f>
        <v>353</v>
      </c>
    </row>
    <row r="139" spans="1:11" ht="25.5" outlineLevel="4" x14ac:dyDescent="0.25">
      <c r="A139" s="6" t="s">
        <v>160</v>
      </c>
      <c r="B139" s="5" t="s">
        <v>56</v>
      </c>
      <c r="C139" s="21" t="s">
        <v>16</v>
      </c>
      <c r="D139" s="21" t="s">
        <v>161</v>
      </c>
      <c r="E139" s="5"/>
      <c r="F139" s="16">
        <v>5374000</v>
      </c>
      <c r="G139" s="15">
        <f t="shared" si="65"/>
        <v>5374</v>
      </c>
      <c r="H139" s="16">
        <v>5568300</v>
      </c>
      <c r="I139" s="15">
        <f t="shared" si="65"/>
        <v>5568.3</v>
      </c>
      <c r="J139" s="16">
        <v>5568300</v>
      </c>
      <c r="K139" s="15">
        <f t="shared" ref="K139" si="114">J139/1000</f>
        <v>5568.3</v>
      </c>
    </row>
    <row r="140" spans="1:11" ht="76.5" outlineLevel="5" x14ac:dyDescent="0.25">
      <c r="A140" s="6" t="s">
        <v>162</v>
      </c>
      <c r="B140" s="5" t="s">
        <v>56</v>
      </c>
      <c r="C140" s="21" t="s">
        <v>16</v>
      </c>
      <c r="D140" s="21" t="s">
        <v>163</v>
      </c>
      <c r="E140" s="5"/>
      <c r="F140" s="16">
        <v>20000</v>
      </c>
      <c r="G140" s="15">
        <f t="shared" si="65"/>
        <v>20</v>
      </c>
      <c r="H140" s="16">
        <v>20000</v>
      </c>
      <c r="I140" s="15">
        <f t="shared" si="65"/>
        <v>20</v>
      </c>
      <c r="J140" s="16">
        <v>20000</v>
      </c>
      <c r="K140" s="15">
        <f t="shared" ref="K140" si="115">J140/1000</f>
        <v>20</v>
      </c>
    </row>
    <row r="141" spans="1:11" ht="38.25" outlineLevel="6" x14ac:dyDescent="0.25">
      <c r="A141" s="6" t="s">
        <v>74</v>
      </c>
      <c r="B141" s="5" t="s">
        <v>56</v>
      </c>
      <c r="C141" s="21" t="s">
        <v>16</v>
      </c>
      <c r="D141" s="21" t="s">
        <v>163</v>
      </c>
      <c r="E141" s="5" t="s">
        <v>75</v>
      </c>
      <c r="F141" s="16">
        <v>20000</v>
      </c>
      <c r="G141" s="15">
        <f t="shared" si="65"/>
        <v>20</v>
      </c>
      <c r="H141" s="16">
        <v>20000</v>
      </c>
      <c r="I141" s="15">
        <f t="shared" si="65"/>
        <v>20</v>
      </c>
      <c r="J141" s="16">
        <v>20000</v>
      </c>
      <c r="K141" s="15">
        <f t="shared" ref="K141" si="116">J141/1000</f>
        <v>20</v>
      </c>
    </row>
    <row r="142" spans="1:11" ht="25.5" outlineLevel="5" x14ac:dyDescent="0.25">
      <c r="A142" s="6" t="s">
        <v>164</v>
      </c>
      <c r="B142" s="5" t="s">
        <v>56</v>
      </c>
      <c r="C142" s="21" t="s">
        <v>16</v>
      </c>
      <c r="D142" s="21" t="s">
        <v>165</v>
      </c>
      <c r="E142" s="5"/>
      <c r="F142" s="16">
        <v>5354000</v>
      </c>
      <c r="G142" s="15">
        <f t="shared" si="65"/>
        <v>5354</v>
      </c>
      <c r="H142" s="16">
        <v>5548300</v>
      </c>
      <c r="I142" s="15">
        <f t="shared" si="65"/>
        <v>5548.3</v>
      </c>
      <c r="J142" s="16">
        <v>5548300</v>
      </c>
      <c r="K142" s="15">
        <f t="shared" ref="K142" si="117">J142/1000</f>
        <v>5548.3</v>
      </c>
    </row>
    <row r="143" spans="1:11" ht="63.75" outlineLevel="6" x14ac:dyDescent="0.25">
      <c r="A143" s="6" t="s">
        <v>65</v>
      </c>
      <c r="B143" s="5" t="s">
        <v>56</v>
      </c>
      <c r="C143" s="21" t="s">
        <v>16</v>
      </c>
      <c r="D143" s="21" t="s">
        <v>165</v>
      </c>
      <c r="E143" s="5" t="s">
        <v>66</v>
      </c>
      <c r="F143" s="16">
        <v>4857000</v>
      </c>
      <c r="G143" s="15">
        <f t="shared" si="65"/>
        <v>4857</v>
      </c>
      <c r="H143" s="16">
        <v>5051300</v>
      </c>
      <c r="I143" s="15">
        <f t="shared" si="65"/>
        <v>5051.3</v>
      </c>
      <c r="J143" s="16">
        <v>5051300</v>
      </c>
      <c r="K143" s="15">
        <f t="shared" ref="K143" si="118">J143/1000</f>
        <v>5051.3</v>
      </c>
    </row>
    <row r="144" spans="1:11" ht="38.25" outlineLevel="6" x14ac:dyDescent="0.25">
      <c r="A144" s="6" t="s">
        <v>74</v>
      </c>
      <c r="B144" s="5" t="s">
        <v>56</v>
      </c>
      <c r="C144" s="21" t="s">
        <v>16</v>
      </c>
      <c r="D144" s="21" t="s">
        <v>165</v>
      </c>
      <c r="E144" s="5" t="s">
        <v>75</v>
      </c>
      <c r="F144" s="16">
        <v>494000</v>
      </c>
      <c r="G144" s="15">
        <f t="shared" si="65"/>
        <v>494</v>
      </c>
      <c r="H144" s="16">
        <v>494000</v>
      </c>
      <c r="I144" s="15">
        <f t="shared" si="65"/>
        <v>494</v>
      </c>
      <c r="J144" s="16">
        <v>494000</v>
      </c>
      <c r="K144" s="15">
        <f t="shared" ref="K144" si="119">J144/1000</f>
        <v>494</v>
      </c>
    </row>
    <row r="145" spans="1:11" outlineLevel="6" x14ac:dyDescent="0.25">
      <c r="A145" s="6" t="s">
        <v>104</v>
      </c>
      <c r="B145" s="5" t="s">
        <v>56</v>
      </c>
      <c r="C145" s="21" t="s">
        <v>16</v>
      </c>
      <c r="D145" s="21" t="s">
        <v>165</v>
      </c>
      <c r="E145" s="5" t="s">
        <v>105</v>
      </c>
      <c r="F145" s="16">
        <v>3000</v>
      </c>
      <c r="G145" s="15">
        <f t="shared" si="65"/>
        <v>3</v>
      </c>
      <c r="H145" s="16">
        <v>3000</v>
      </c>
      <c r="I145" s="15">
        <f t="shared" si="65"/>
        <v>3</v>
      </c>
      <c r="J145" s="16">
        <v>3000</v>
      </c>
      <c r="K145" s="15">
        <f t="shared" ref="K145" si="120">J145/1000</f>
        <v>3</v>
      </c>
    </row>
    <row r="146" spans="1:11" outlineLevel="1" x14ac:dyDescent="0.25">
      <c r="A146" s="6" t="s">
        <v>166</v>
      </c>
      <c r="B146" s="5" t="s">
        <v>56</v>
      </c>
      <c r="C146" s="21" t="s">
        <v>17</v>
      </c>
      <c r="D146" s="21"/>
      <c r="E146" s="5"/>
      <c r="F146" s="16">
        <v>309092524.51999998</v>
      </c>
      <c r="G146" s="15">
        <f t="shared" si="65"/>
        <v>309092.52451999998</v>
      </c>
      <c r="H146" s="16">
        <v>235579920.74000001</v>
      </c>
      <c r="I146" s="15">
        <f t="shared" si="65"/>
        <v>235579.92074</v>
      </c>
      <c r="J146" s="16">
        <v>244485281.28</v>
      </c>
      <c r="K146" s="15">
        <f t="shared" ref="K146" si="121">J146/1000</f>
        <v>244485.28128</v>
      </c>
    </row>
    <row r="147" spans="1:11" outlineLevel="2" x14ac:dyDescent="0.25">
      <c r="A147" s="6" t="s">
        <v>167</v>
      </c>
      <c r="B147" s="5" t="s">
        <v>56</v>
      </c>
      <c r="C147" s="21" t="s">
        <v>18</v>
      </c>
      <c r="D147" s="21"/>
      <c r="E147" s="5"/>
      <c r="F147" s="16">
        <v>307688319.69999999</v>
      </c>
      <c r="G147" s="15">
        <f t="shared" si="65"/>
        <v>307688.31969999999</v>
      </c>
      <c r="H147" s="16">
        <v>234554920.74000001</v>
      </c>
      <c r="I147" s="15">
        <f t="shared" si="65"/>
        <v>234554.92074</v>
      </c>
      <c r="J147" s="16">
        <v>243460281.28</v>
      </c>
      <c r="K147" s="15">
        <f t="shared" ref="K147" si="122">J147/1000</f>
        <v>243460.28128</v>
      </c>
    </row>
    <row r="148" spans="1:11" ht="25.5" outlineLevel="3" x14ac:dyDescent="0.25">
      <c r="A148" s="6" t="s">
        <v>86</v>
      </c>
      <c r="B148" s="5" t="s">
        <v>56</v>
      </c>
      <c r="C148" s="21" t="s">
        <v>18</v>
      </c>
      <c r="D148" s="21" t="s">
        <v>87</v>
      </c>
      <c r="E148" s="5"/>
      <c r="F148" s="16">
        <v>294451016.75</v>
      </c>
      <c r="G148" s="15">
        <f t="shared" si="65"/>
        <v>294451.01675000001</v>
      </c>
      <c r="H148" s="16">
        <v>234474920.74000001</v>
      </c>
      <c r="I148" s="15">
        <f t="shared" si="65"/>
        <v>234474.92074</v>
      </c>
      <c r="J148" s="16">
        <v>243380281.28</v>
      </c>
      <c r="K148" s="15">
        <f t="shared" ref="K148" si="123">J148/1000</f>
        <v>243380.28128</v>
      </c>
    </row>
    <row r="149" spans="1:11" ht="25.5" outlineLevel="4" x14ac:dyDescent="0.25">
      <c r="A149" s="6" t="s">
        <v>117</v>
      </c>
      <c r="B149" s="5" t="s">
        <v>56</v>
      </c>
      <c r="C149" s="21" t="s">
        <v>18</v>
      </c>
      <c r="D149" s="21" t="s">
        <v>118</v>
      </c>
      <c r="E149" s="5"/>
      <c r="F149" s="16">
        <v>294451016.75</v>
      </c>
      <c r="G149" s="15">
        <f t="shared" si="65"/>
        <v>294451.01675000001</v>
      </c>
      <c r="H149" s="16">
        <v>234474920.74000001</v>
      </c>
      <c r="I149" s="15">
        <f t="shared" si="65"/>
        <v>234474.92074</v>
      </c>
      <c r="J149" s="16">
        <v>243380281.28</v>
      </c>
      <c r="K149" s="15">
        <f t="shared" ref="K149" si="124">J149/1000</f>
        <v>243380.28128</v>
      </c>
    </row>
    <row r="150" spans="1:11" ht="38.25" outlineLevel="5" x14ac:dyDescent="0.25">
      <c r="A150" s="6" t="s">
        <v>119</v>
      </c>
      <c r="B150" s="5" t="s">
        <v>56</v>
      </c>
      <c r="C150" s="21" t="s">
        <v>18</v>
      </c>
      <c r="D150" s="21" t="s">
        <v>120</v>
      </c>
      <c r="E150" s="5"/>
      <c r="F150" s="16">
        <v>113373518.73</v>
      </c>
      <c r="G150" s="15">
        <f t="shared" si="65"/>
        <v>113373.51873000001</v>
      </c>
      <c r="H150" s="16">
        <v>70213367.950000003</v>
      </c>
      <c r="I150" s="15">
        <f t="shared" si="65"/>
        <v>70213.36795</v>
      </c>
      <c r="J150" s="16">
        <v>79112267.950000003</v>
      </c>
      <c r="K150" s="15">
        <f t="shared" ref="K150" si="125">J150/1000</f>
        <v>79112.267950000009</v>
      </c>
    </row>
    <row r="151" spans="1:11" ht="38.25" outlineLevel="6" x14ac:dyDescent="0.25">
      <c r="A151" s="6" t="s">
        <v>168</v>
      </c>
      <c r="B151" s="5" t="s">
        <v>56</v>
      </c>
      <c r="C151" s="21" t="s">
        <v>18</v>
      </c>
      <c r="D151" s="21" t="s">
        <v>120</v>
      </c>
      <c r="E151" s="5" t="s">
        <v>169</v>
      </c>
      <c r="F151" s="16">
        <v>113373518.73</v>
      </c>
      <c r="G151" s="15">
        <f t="shared" si="65"/>
        <v>113373.51873000001</v>
      </c>
      <c r="H151" s="16">
        <v>70213367.950000003</v>
      </c>
      <c r="I151" s="15">
        <f t="shared" si="65"/>
        <v>70213.36795</v>
      </c>
      <c r="J151" s="16">
        <v>79112267.950000003</v>
      </c>
      <c r="K151" s="15">
        <f t="shared" ref="K151" si="126">J151/1000</f>
        <v>79112.267950000009</v>
      </c>
    </row>
    <row r="152" spans="1:11" outlineLevel="5" x14ac:dyDescent="0.25">
      <c r="A152" s="6" t="s">
        <v>170</v>
      </c>
      <c r="B152" s="5" t="s">
        <v>56</v>
      </c>
      <c r="C152" s="21" t="s">
        <v>18</v>
      </c>
      <c r="D152" s="21" t="s">
        <v>171</v>
      </c>
      <c r="E152" s="5"/>
      <c r="F152" s="16">
        <v>81577739.609999999</v>
      </c>
      <c r="G152" s="15">
        <f>F152/1000+G155</f>
        <v>181077.49802</v>
      </c>
      <c r="H152" s="16">
        <v>64261552.789999999</v>
      </c>
      <c r="I152" s="15">
        <f>H152/1000+I155</f>
        <v>164261.55278999999</v>
      </c>
      <c r="J152" s="16">
        <v>64268013.329999998</v>
      </c>
      <c r="K152" s="15">
        <f>J152/1000+K156</f>
        <v>164268.01332999999</v>
      </c>
    </row>
    <row r="153" spans="1:11" ht="29.25" customHeight="1" outlineLevel="6" x14ac:dyDescent="0.25">
      <c r="A153" s="6" t="s">
        <v>172</v>
      </c>
      <c r="B153" s="5" t="s">
        <v>56</v>
      </c>
      <c r="C153" s="21" t="s">
        <v>18</v>
      </c>
      <c r="D153" s="21" t="s">
        <v>171</v>
      </c>
      <c r="E153" s="5" t="s">
        <v>173</v>
      </c>
      <c r="F153" s="16">
        <v>54474980.990000002</v>
      </c>
      <c r="G153" s="15">
        <f t="shared" si="65"/>
        <v>54474.980990000004</v>
      </c>
      <c r="H153" s="16">
        <v>0</v>
      </c>
      <c r="I153" s="15">
        <f t="shared" si="65"/>
        <v>0</v>
      </c>
      <c r="J153" s="16">
        <v>0</v>
      </c>
      <c r="K153" s="15">
        <f t="shared" ref="K153" si="127">J153/1000</f>
        <v>0</v>
      </c>
    </row>
    <row r="154" spans="1:11" ht="38.25" outlineLevel="6" x14ac:dyDescent="0.25">
      <c r="A154" s="6" t="s">
        <v>168</v>
      </c>
      <c r="B154" s="5" t="s">
        <v>56</v>
      </c>
      <c r="C154" s="21" t="s">
        <v>18</v>
      </c>
      <c r="D154" s="21" t="s">
        <v>171</v>
      </c>
      <c r="E154" s="5" t="s">
        <v>169</v>
      </c>
      <c r="F154" s="16">
        <v>27102758.620000001</v>
      </c>
      <c r="G154" s="15">
        <f t="shared" si="65"/>
        <v>27102.758620000001</v>
      </c>
      <c r="H154" s="16">
        <v>64261552.789999999</v>
      </c>
      <c r="I154" s="15">
        <f t="shared" si="65"/>
        <v>64261.552790000002</v>
      </c>
      <c r="J154" s="16">
        <v>64268013.329999998</v>
      </c>
      <c r="K154" s="15">
        <f t="shared" ref="K154" si="128">J154/1000</f>
        <v>64268.013330000002</v>
      </c>
    </row>
    <row r="155" spans="1:11" ht="51" outlineLevel="5" x14ac:dyDescent="0.25">
      <c r="A155" s="6" t="s">
        <v>445</v>
      </c>
      <c r="B155" s="5" t="s">
        <v>56</v>
      </c>
      <c r="C155" s="21" t="s">
        <v>18</v>
      </c>
      <c r="D155" s="21" t="s">
        <v>174</v>
      </c>
      <c r="E155" s="5"/>
      <c r="F155" s="16">
        <v>99499758.409999996</v>
      </c>
      <c r="G155" s="15">
        <f t="shared" si="65"/>
        <v>99499.758409999995</v>
      </c>
      <c r="H155" s="16">
        <v>100000000</v>
      </c>
      <c r="I155" s="15">
        <f t="shared" si="65"/>
        <v>100000</v>
      </c>
      <c r="J155" s="16">
        <v>100000000</v>
      </c>
      <c r="K155" s="15">
        <f t="shared" ref="K155" si="129">J155/1000</f>
        <v>100000</v>
      </c>
    </row>
    <row r="156" spans="1:11" ht="38.25" outlineLevel="6" x14ac:dyDescent="0.25">
      <c r="A156" s="6" t="s">
        <v>168</v>
      </c>
      <c r="B156" s="5" t="s">
        <v>56</v>
      </c>
      <c r="C156" s="21" t="s">
        <v>18</v>
      </c>
      <c r="D156" s="21" t="s">
        <v>174</v>
      </c>
      <c r="E156" s="5" t="s">
        <v>169</v>
      </c>
      <c r="F156" s="16">
        <v>99499758.409999996</v>
      </c>
      <c r="G156" s="15">
        <f t="shared" si="65"/>
        <v>99499.758409999995</v>
      </c>
      <c r="H156" s="16">
        <v>100000000</v>
      </c>
      <c r="I156" s="15">
        <f t="shared" si="65"/>
        <v>100000</v>
      </c>
      <c r="J156" s="16">
        <v>100000000</v>
      </c>
      <c r="K156" s="15">
        <f t="shared" ref="K156" si="130">J156/1000</f>
        <v>100000</v>
      </c>
    </row>
    <row r="157" spans="1:11" ht="25.5" outlineLevel="3" x14ac:dyDescent="0.25">
      <c r="A157" s="6" t="s">
        <v>175</v>
      </c>
      <c r="B157" s="5" t="s">
        <v>56</v>
      </c>
      <c r="C157" s="21" t="s">
        <v>18</v>
      </c>
      <c r="D157" s="21" t="s">
        <v>176</v>
      </c>
      <c r="E157" s="5"/>
      <c r="F157" s="16">
        <v>6071600.9500000002</v>
      </c>
      <c r="G157" s="15">
        <f t="shared" si="65"/>
        <v>6071.60095</v>
      </c>
      <c r="H157" s="16">
        <v>80000</v>
      </c>
      <c r="I157" s="15">
        <f t="shared" si="65"/>
        <v>80</v>
      </c>
      <c r="J157" s="16">
        <v>80000</v>
      </c>
      <c r="K157" s="15">
        <f t="shared" ref="K157" si="131">J157/1000</f>
        <v>80</v>
      </c>
    </row>
    <row r="158" spans="1:11" ht="25.5" outlineLevel="5" x14ac:dyDescent="0.25">
      <c r="A158" s="6" t="s">
        <v>177</v>
      </c>
      <c r="B158" s="5" t="s">
        <v>56</v>
      </c>
      <c r="C158" s="21" t="s">
        <v>18</v>
      </c>
      <c r="D158" s="21" t="s">
        <v>178</v>
      </c>
      <c r="E158" s="5"/>
      <c r="F158" s="16">
        <v>0</v>
      </c>
      <c r="G158" s="15">
        <v>6071.6</v>
      </c>
      <c r="H158" s="16">
        <v>80000</v>
      </c>
      <c r="I158" s="15">
        <f t="shared" si="65"/>
        <v>80</v>
      </c>
      <c r="J158" s="16">
        <v>80000</v>
      </c>
      <c r="K158" s="15">
        <f t="shared" ref="K158" si="132">J158/1000</f>
        <v>80</v>
      </c>
    </row>
    <row r="159" spans="1:11" ht="38.25" outlineLevel="6" x14ac:dyDescent="0.25">
      <c r="A159" s="6" t="s">
        <v>168</v>
      </c>
      <c r="B159" s="5" t="s">
        <v>56</v>
      </c>
      <c r="C159" s="21" t="s">
        <v>18</v>
      </c>
      <c r="D159" s="21" t="s">
        <v>178</v>
      </c>
      <c r="E159" s="5" t="s">
        <v>169</v>
      </c>
      <c r="F159" s="16">
        <v>0</v>
      </c>
      <c r="G159" s="15">
        <f t="shared" si="65"/>
        <v>0</v>
      </c>
      <c r="H159" s="16">
        <v>80000</v>
      </c>
      <c r="I159" s="15">
        <f t="shared" si="65"/>
        <v>80</v>
      </c>
      <c r="J159" s="16">
        <v>80000</v>
      </c>
      <c r="K159" s="15">
        <f t="shared" ref="K159" si="133">J159/1000</f>
        <v>80</v>
      </c>
    </row>
    <row r="160" spans="1:11" ht="25.5" hidden="1" outlineLevel="5" x14ac:dyDescent="0.25">
      <c r="A160" s="6" t="s">
        <v>179</v>
      </c>
      <c r="B160" s="5" t="s">
        <v>56</v>
      </c>
      <c r="C160" s="21" t="s">
        <v>18</v>
      </c>
      <c r="D160" s="21" t="s">
        <v>180</v>
      </c>
      <c r="E160" s="5" t="s">
        <v>3</v>
      </c>
      <c r="F160" s="16">
        <v>6071600.9500000002</v>
      </c>
      <c r="G160" s="15">
        <f t="shared" si="65"/>
        <v>6071.60095</v>
      </c>
      <c r="H160" s="16">
        <v>0</v>
      </c>
      <c r="I160" s="15">
        <f t="shared" si="65"/>
        <v>0</v>
      </c>
      <c r="J160" s="16">
        <v>0</v>
      </c>
      <c r="K160" s="15">
        <f t="shared" ref="K160" si="134">J160/1000</f>
        <v>0</v>
      </c>
    </row>
    <row r="161" spans="1:11" ht="38.25" outlineLevel="6" x14ac:dyDescent="0.25">
      <c r="A161" s="6" t="s">
        <v>168</v>
      </c>
      <c r="B161" s="5" t="s">
        <v>56</v>
      </c>
      <c r="C161" s="21" t="s">
        <v>18</v>
      </c>
      <c r="D161" s="21" t="s">
        <v>180</v>
      </c>
      <c r="E161" s="5" t="s">
        <v>169</v>
      </c>
      <c r="F161" s="16">
        <v>6071600.9500000002</v>
      </c>
      <c r="G161" s="15">
        <f t="shared" ref="G161:I236" si="135">F161/1000</f>
        <v>6071.60095</v>
      </c>
      <c r="H161" s="16">
        <v>0</v>
      </c>
      <c r="I161" s="15">
        <f t="shared" si="135"/>
        <v>0</v>
      </c>
      <c r="J161" s="16">
        <v>0</v>
      </c>
      <c r="K161" s="15">
        <f t="shared" ref="K161" si="136">J161/1000</f>
        <v>0</v>
      </c>
    </row>
    <row r="162" spans="1:11" outlineLevel="3" x14ac:dyDescent="0.25">
      <c r="A162" s="6" t="s">
        <v>107</v>
      </c>
      <c r="B162" s="5" t="s">
        <v>56</v>
      </c>
      <c r="C162" s="21" t="s">
        <v>18</v>
      </c>
      <c r="D162" s="21" t="s">
        <v>108</v>
      </c>
      <c r="E162" s="5"/>
      <c r="F162" s="16">
        <v>7165702</v>
      </c>
      <c r="G162" s="15">
        <f t="shared" si="135"/>
        <v>7165.7020000000002</v>
      </c>
      <c r="H162" s="16">
        <v>0</v>
      </c>
      <c r="I162" s="15">
        <f t="shared" si="135"/>
        <v>0</v>
      </c>
      <c r="J162" s="16">
        <v>0</v>
      </c>
      <c r="K162" s="15">
        <f t="shared" ref="K162" si="137">J162/1000</f>
        <v>0</v>
      </c>
    </row>
    <row r="163" spans="1:11" ht="38.25" outlineLevel="3" x14ac:dyDescent="0.25">
      <c r="A163" s="6" t="s">
        <v>458</v>
      </c>
      <c r="B163" s="5">
        <v>918</v>
      </c>
      <c r="C163" s="21" t="s">
        <v>18</v>
      </c>
      <c r="D163" s="21" t="s">
        <v>421</v>
      </c>
      <c r="E163" s="5"/>
      <c r="F163" s="16"/>
      <c r="G163" s="15">
        <v>1838</v>
      </c>
      <c r="H163" s="16"/>
      <c r="I163" s="15">
        <v>0</v>
      </c>
      <c r="J163" s="16"/>
      <c r="K163" s="15">
        <v>0</v>
      </c>
    </row>
    <row r="164" spans="1:11" ht="38.25" outlineLevel="3" x14ac:dyDescent="0.25">
      <c r="A164" s="6" t="s">
        <v>168</v>
      </c>
      <c r="B164" s="5">
        <v>918</v>
      </c>
      <c r="C164" s="21" t="s">
        <v>18</v>
      </c>
      <c r="D164" s="21" t="s">
        <v>421</v>
      </c>
      <c r="E164" s="5">
        <v>600</v>
      </c>
      <c r="F164" s="16"/>
      <c r="G164" s="15">
        <v>1838</v>
      </c>
      <c r="H164" s="16"/>
      <c r="I164" s="15">
        <v>0</v>
      </c>
      <c r="J164" s="16"/>
      <c r="K164" s="15">
        <v>0</v>
      </c>
    </row>
    <row r="165" spans="1:11" ht="25.5" outlineLevel="3" x14ac:dyDescent="0.25">
      <c r="A165" s="6" t="s">
        <v>459</v>
      </c>
      <c r="B165" s="5">
        <v>918</v>
      </c>
      <c r="C165" s="21" t="s">
        <v>18</v>
      </c>
      <c r="D165" s="21" t="s">
        <v>432</v>
      </c>
      <c r="E165" s="5"/>
      <c r="F165" s="16"/>
      <c r="G165" s="15">
        <v>5327.7</v>
      </c>
      <c r="H165" s="16"/>
      <c r="I165" s="15">
        <v>0</v>
      </c>
      <c r="J165" s="16"/>
      <c r="K165" s="15">
        <v>0</v>
      </c>
    </row>
    <row r="166" spans="1:11" ht="38.25" outlineLevel="3" x14ac:dyDescent="0.25">
      <c r="A166" s="6" t="s">
        <v>168</v>
      </c>
      <c r="B166" s="5">
        <v>918</v>
      </c>
      <c r="C166" s="21" t="s">
        <v>18</v>
      </c>
      <c r="D166" s="21" t="s">
        <v>432</v>
      </c>
      <c r="E166" s="5">
        <v>600</v>
      </c>
      <c r="F166" s="16"/>
      <c r="G166" s="15">
        <v>5327.7</v>
      </c>
      <c r="H166" s="16"/>
      <c r="I166" s="15">
        <v>0</v>
      </c>
      <c r="J166" s="16"/>
      <c r="K166" s="15">
        <v>0</v>
      </c>
    </row>
    <row r="167" spans="1:11" outlineLevel="2" x14ac:dyDescent="0.25">
      <c r="A167" s="6" t="s">
        <v>181</v>
      </c>
      <c r="B167" s="5" t="s">
        <v>56</v>
      </c>
      <c r="C167" s="21" t="s">
        <v>19</v>
      </c>
      <c r="D167" s="21"/>
      <c r="E167" s="5"/>
      <c r="F167" s="16">
        <v>230000</v>
      </c>
      <c r="G167" s="15">
        <f t="shared" si="135"/>
        <v>230</v>
      </c>
      <c r="H167" s="16">
        <v>250000</v>
      </c>
      <c r="I167" s="15">
        <f t="shared" si="135"/>
        <v>250</v>
      </c>
      <c r="J167" s="16">
        <v>250000</v>
      </c>
      <c r="K167" s="15">
        <f t="shared" ref="K167" si="138">J167/1000</f>
        <v>250</v>
      </c>
    </row>
    <row r="168" spans="1:11" ht="25.5" outlineLevel="3" x14ac:dyDescent="0.25">
      <c r="A168" s="6" t="s">
        <v>59</v>
      </c>
      <c r="B168" s="5" t="s">
        <v>56</v>
      </c>
      <c r="C168" s="21" t="s">
        <v>19</v>
      </c>
      <c r="D168" s="21" t="s">
        <v>60</v>
      </c>
      <c r="E168" s="5"/>
      <c r="F168" s="16">
        <v>230000</v>
      </c>
      <c r="G168" s="15">
        <f t="shared" si="135"/>
        <v>230</v>
      </c>
      <c r="H168" s="16">
        <v>250000</v>
      </c>
      <c r="I168" s="15">
        <f t="shared" si="135"/>
        <v>250</v>
      </c>
      <c r="J168" s="16">
        <v>250000</v>
      </c>
      <c r="K168" s="15">
        <f t="shared" ref="K168" si="139">J168/1000</f>
        <v>250</v>
      </c>
    </row>
    <row r="169" spans="1:11" ht="25.5" outlineLevel="4" x14ac:dyDescent="0.25">
      <c r="A169" s="6" t="s">
        <v>61</v>
      </c>
      <c r="B169" s="5" t="s">
        <v>56</v>
      </c>
      <c r="C169" s="21" t="s">
        <v>19</v>
      </c>
      <c r="D169" s="21" t="s">
        <v>62</v>
      </c>
      <c r="E169" s="5"/>
      <c r="F169" s="16">
        <v>230000</v>
      </c>
      <c r="G169" s="15">
        <f t="shared" si="135"/>
        <v>230</v>
      </c>
      <c r="H169" s="16">
        <v>250000</v>
      </c>
      <c r="I169" s="15">
        <f t="shared" si="135"/>
        <v>250</v>
      </c>
      <c r="J169" s="16">
        <v>250000</v>
      </c>
      <c r="K169" s="15">
        <f t="shared" ref="K169" si="140">J169/1000</f>
        <v>250</v>
      </c>
    </row>
    <row r="170" spans="1:11" ht="102.75" customHeight="1" outlineLevel="5" x14ac:dyDescent="0.25">
      <c r="A170" s="6" t="s">
        <v>182</v>
      </c>
      <c r="B170" s="5" t="s">
        <v>56</v>
      </c>
      <c r="C170" s="21" t="s">
        <v>19</v>
      </c>
      <c r="D170" s="21" t="s">
        <v>183</v>
      </c>
      <c r="E170" s="5"/>
      <c r="F170" s="16">
        <v>230000</v>
      </c>
      <c r="G170" s="15">
        <f t="shared" si="135"/>
        <v>230</v>
      </c>
      <c r="H170" s="16">
        <v>250000</v>
      </c>
      <c r="I170" s="15">
        <f t="shared" si="135"/>
        <v>250</v>
      </c>
      <c r="J170" s="16">
        <v>250000</v>
      </c>
      <c r="K170" s="15">
        <f t="shared" ref="K170" si="141">J170/1000</f>
        <v>250</v>
      </c>
    </row>
    <row r="171" spans="1:11" ht="38.25" outlineLevel="6" x14ac:dyDescent="0.25">
      <c r="A171" s="6" t="s">
        <v>74</v>
      </c>
      <c r="B171" s="5" t="s">
        <v>56</v>
      </c>
      <c r="C171" s="21" t="s">
        <v>19</v>
      </c>
      <c r="D171" s="21" t="s">
        <v>183</v>
      </c>
      <c r="E171" s="5" t="s">
        <v>75</v>
      </c>
      <c r="F171" s="16">
        <v>230000</v>
      </c>
      <c r="G171" s="15">
        <f t="shared" si="135"/>
        <v>230</v>
      </c>
      <c r="H171" s="16">
        <v>250000</v>
      </c>
      <c r="I171" s="15">
        <f t="shared" si="135"/>
        <v>250</v>
      </c>
      <c r="J171" s="16">
        <v>250000</v>
      </c>
      <c r="K171" s="15">
        <f t="shared" ref="K171" si="142">J171/1000</f>
        <v>250</v>
      </c>
    </row>
    <row r="172" spans="1:11" ht="25.5" outlineLevel="2" x14ac:dyDescent="0.25">
      <c r="A172" s="6" t="s">
        <v>184</v>
      </c>
      <c r="B172" s="5" t="s">
        <v>56</v>
      </c>
      <c r="C172" s="21" t="s">
        <v>20</v>
      </c>
      <c r="D172" s="21"/>
      <c r="E172" s="5"/>
      <c r="F172" s="16">
        <v>1174204.82</v>
      </c>
      <c r="G172" s="15">
        <f t="shared" si="135"/>
        <v>1174.2048200000002</v>
      </c>
      <c r="H172" s="16">
        <v>775000</v>
      </c>
      <c r="I172" s="15">
        <f t="shared" si="135"/>
        <v>775</v>
      </c>
      <c r="J172" s="16">
        <v>775000</v>
      </c>
      <c r="K172" s="15">
        <f t="shared" ref="K172" si="143">J172/1000</f>
        <v>775</v>
      </c>
    </row>
    <row r="173" spans="1:11" ht="38.25" outlineLevel="3" x14ac:dyDescent="0.25">
      <c r="A173" s="6" t="s">
        <v>185</v>
      </c>
      <c r="B173" s="5" t="s">
        <v>56</v>
      </c>
      <c r="C173" s="21" t="s">
        <v>20</v>
      </c>
      <c r="D173" s="21" t="s">
        <v>186</v>
      </c>
      <c r="E173" s="5"/>
      <c r="F173" s="16">
        <v>25000</v>
      </c>
      <c r="G173" s="15">
        <f t="shared" si="135"/>
        <v>25</v>
      </c>
      <c r="H173" s="16">
        <v>25000</v>
      </c>
      <c r="I173" s="15">
        <f t="shared" si="135"/>
        <v>25</v>
      </c>
      <c r="J173" s="16">
        <v>25000</v>
      </c>
      <c r="K173" s="15">
        <f t="shared" ref="K173" si="144">J173/1000</f>
        <v>25</v>
      </c>
    </row>
    <row r="174" spans="1:11" ht="38.25" outlineLevel="4" x14ac:dyDescent="0.25">
      <c r="A174" s="6" t="s">
        <v>187</v>
      </c>
      <c r="B174" s="5" t="s">
        <v>56</v>
      </c>
      <c r="C174" s="21" t="s">
        <v>20</v>
      </c>
      <c r="D174" s="21" t="s">
        <v>188</v>
      </c>
      <c r="E174" s="5"/>
      <c r="F174" s="16">
        <v>25000</v>
      </c>
      <c r="G174" s="15">
        <f t="shared" si="135"/>
        <v>25</v>
      </c>
      <c r="H174" s="16">
        <v>25000</v>
      </c>
      <c r="I174" s="15">
        <f t="shared" si="135"/>
        <v>25</v>
      </c>
      <c r="J174" s="16">
        <v>25000</v>
      </c>
      <c r="K174" s="15">
        <f t="shared" ref="K174" si="145">J174/1000</f>
        <v>25</v>
      </c>
    </row>
    <row r="175" spans="1:11" ht="25.5" outlineLevel="5" x14ac:dyDescent="0.25">
      <c r="A175" s="6" t="s">
        <v>189</v>
      </c>
      <c r="B175" s="5" t="s">
        <v>56</v>
      </c>
      <c r="C175" s="21" t="s">
        <v>20</v>
      </c>
      <c r="D175" s="21" t="s">
        <v>190</v>
      </c>
      <c r="E175" s="5"/>
      <c r="F175" s="16">
        <v>25000</v>
      </c>
      <c r="G175" s="15">
        <f t="shared" si="135"/>
        <v>25</v>
      </c>
      <c r="H175" s="16">
        <v>25000</v>
      </c>
      <c r="I175" s="15">
        <f t="shared" si="135"/>
        <v>25</v>
      </c>
      <c r="J175" s="16">
        <v>25000</v>
      </c>
      <c r="K175" s="15">
        <f t="shared" ref="K175" si="146">J175/1000</f>
        <v>25</v>
      </c>
    </row>
    <row r="176" spans="1:11" ht="38.25" outlineLevel="6" x14ac:dyDescent="0.25">
      <c r="A176" s="6" t="s">
        <v>74</v>
      </c>
      <c r="B176" s="5" t="s">
        <v>56</v>
      </c>
      <c r="C176" s="21" t="s">
        <v>20</v>
      </c>
      <c r="D176" s="21" t="s">
        <v>190</v>
      </c>
      <c r="E176" s="5" t="s">
        <v>75</v>
      </c>
      <c r="F176" s="16">
        <v>25000</v>
      </c>
      <c r="G176" s="15">
        <f t="shared" si="135"/>
        <v>25</v>
      </c>
      <c r="H176" s="16">
        <v>25000</v>
      </c>
      <c r="I176" s="15">
        <f t="shared" si="135"/>
        <v>25</v>
      </c>
      <c r="J176" s="16">
        <v>25000</v>
      </c>
      <c r="K176" s="15">
        <f t="shared" ref="K176" si="147">J176/1000</f>
        <v>25</v>
      </c>
    </row>
    <row r="177" spans="1:11" ht="25.5" outlineLevel="3" x14ac:dyDescent="0.25">
      <c r="A177" s="6" t="s">
        <v>131</v>
      </c>
      <c r="B177" s="5" t="s">
        <v>56</v>
      </c>
      <c r="C177" s="21" t="s">
        <v>20</v>
      </c>
      <c r="D177" s="21" t="s">
        <v>132</v>
      </c>
      <c r="E177" s="5"/>
      <c r="F177" s="16">
        <v>1149204.82</v>
      </c>
      <c r="G177" s="15">
        <f t="shared" si="135"/>
        <v>1149.2048200000002</v>
      </c>
      <c r="H177" s="16">
        <v>750000</v>
      </c>
      <c r="I177" s="15">
        <f t="shared" si="135"/>
        <v>750</v>
      </c>
      <c r="J177" s="16">
        <v>750000</v>
      </c>
      <c r="K177" s="15">
        <f t="shared" ref="K177" si="148">J177/1000</f>
        <v>750</v>
      </c>
    </row>
    <row r="178" spans="1:11" ht="25.5" outlineLevel="4" x14ac:dyDescent="0.25">
      <c r="A178" s="6" t="s">
        <v>191</v>
      </c>
      <c r="B178" s="5" t="s">
        <v>56</v>
      </c>
      <c r="C178" s="21" t="s">
        <v>20</v>
      </c>
      <c r="D178" s="21" t="s">
        <v>192</v>
      </c>
      <c r="E178" s="5"/>
      <c r="F178" s="16">
        <v>1149204.82</v>
      </c>
      <c r="G178" s="15">
        <f t="shared" si="135"/>
        <v>1149.2048200000002</v>
      </c>
      <c r="H178" s="16">
        <v>750000</v>
      </c>
      <c r="I178" s="15">
        <f t="shared" si="135"/>
        <v>750</v>
      </c>
      <c r="J178" s="16">
        <v>750000</v>
      </c>
      <c r="K178" s="15">
        <f t="shared" ref="K178" si="149">J178/1000</f>
        <v>750</v>
      </c>
    </row>
    <row r="179" spans="1:11" ht="51" outlineLevel="5" x14ac:dyDescent="0.25">
      <c r="A179" s="6" t="s">
        <v>193</v>
      </c>
      <c r="B179" s="5" t="s">
        <v>56</v>
      </c>
      <c r="C179" s="21" t="s">
        <v>20</v>
      </c>
      <c r="D179" s="21" t="s">
        <v>194</v>
      </c>
      <c r="E179" s="5"/>
      <c r="F179" s="16">
        <v>50000</v>
      </c>
      <c r="G179" s="15">
        <f t="shared" si="135"/>
        <v>50</v>
      </c>
      <c r="H179" s="16">
        <v>50000</v>
      </c>
      <c r="I179" s="15">
        <f t="shared" si="135"/>
        <v>50</v>
      </c>
      <c r="J179" s="16">
        <v>50000</v>
      </c>
      <c r="K179" s="15">
        <f t="shared" ref="K179" si="150">J179/1000</f>
        <v>50</v>
      </c>
    </row>
    <row r="180" spans="1:11" ht="38.25" outlineLevel="6" x14ac:dyDescent="0.25">
      <c r="A180" s="6" t="s">
        <v>74</v>
      </c>
      <c r="B180" s="5" t="s">
        <v>56</v>
      </c>
      <c r="C180" s="21" t="s">
        <v>20</v>
      </c>
      <c r="D180" s="21" t="s">
        <v>194</v>
      </c>
      <c r="E180" s="5" t="s">
        <v>75</v>
      </c>
      <c r="F180" s="16">
        <v>50000</v>
      </c>
      <c r="G180" s="15">
        <f t="shared" si="135"/>
        <v>50</v>
      </c>
      <c r="H180" s="16">
        <v>50000</v>
      </c>
      <c r="I180" s="15">
        <f t="shared" si="135"/>
        <v>50</v>
      </c>
      <c r="J180" s="16">
        <v>50000</v>
      </c>
      <c r="K180" s="15">
        <f t="shared" ref="K180" si="151">J180/1000</f>
        <v>50</v>
      </c>
    </row>
    <row r="181" spans="1:11" ht="38.25" outlineLevel="5" x14ac:dyDescent="0.25">
      <c r="A181" s="6" t="s">
        <v>195</v>
      </c>
      <c r="B181" s="5" t="s">
        <v>56</v>
      </c>
      <c r="C181" s="21" t="s">
        <v>20</v>
      </c>
      <c r="D181" s="21" t="s">
        <v>196</v>
      </c>
      <c r="E181" s="5"/>
      <c r="F181" s="16">
        <v>1099204.82</v>
      </c>
      <c r="G181" s="15">
        <f t="shared" si="135"/>
        <v>1099.2048200000002</v>
      </c>
      <c r="H181" s="16">
        <v>700000</v>
      </c>
      <c r="I181" s="15">
        <f t="shared" si="135"/>
        <v>700</v>
      </c>
      <c r="J181" s="16">
        <v>700000</v>
      </c>
      <c r="K181" s="15">
        <f t="shared" ref="K181" si="152">J181/1000</f>
        <v>700</v>
      </c>
    </row>
    <row r="182" spans="1:11" ht="38.25" outlineLevel="6" x14ac:dyDescent="0.25">
      <c r="A182" s="6" t="s">
        <v>74</v>
      </c>
      <c r="B182" s="5" t="s">
        <v>56</v>
      </c>
      <c r="C182" s="21" t="s">
        <v>20</v>
      </c>
      <c r="D182" s="21" t="s">
        <v>196</v>
      </c>
      <c r="E182" s="5" t="s">
        <v>75</v>
      </c>
      <c r="F182" s="16">
        <v>1099204.82</v>
      </c>
      <c r="G182" s="15">
        <f t="shared" si="135"/>
        <v>1099.2048200000002</v>
      </c>
      <c r="H182" s="16">
        <v>700000</v>
      </c>
      <c r="I182" s="15">
        <f t="shared" si="135"/>
        <v>700</v>
      </c>
      <c r="J182" s="16">
        <v>700000</v>
      </c>
      <c r="K182" s="15">
        <f t="shared" ref="K182" si="153">J182/1000</f>
        <v>700</v>
      </c>
    </row>
    <row r="183" spans="1:11" outlineLevel="1" x14ac:dyDescent="0.25">
      <c r="A183" s="6" t="s">
        <v>197</v>
      </c>
      <c r="B183" s="5" t="s">
        <v>56</v>
      </c>
      <c r="C183" s="21" t="s">
        <v>21</v>
      </c>
      <c r="D183" s="21"/>
      <c r="E183" s="5"/>
      <c r="F183" s="16">
        <v>265778471.28999999</v>
      </c>
      <c r="G183" s="15">
        <f>F183/1000-115</f>
        <v>265663.47129000002</v>
      </c>
      <c r="H183" s="16">
        <v>83429518.719999999</v>
      </c>
      <c r="I183" s="15">
        <f t="shared" si="135"/>
        <v>83429.518719999993</v>
      </c>
      <c r="J183" s="16">
        <v>68429518.719999999</v>
      </c>
      <c r="K183" s="15">
        <f t="shared" ref="K183" si="154">J183/1000</f>
        <v>68429.518719999993</v>
      </c>
    </row>
    <row r="184" spans="1:11" outlineLevel="2" x14ac:dyDescent="0.25">
      <c r="A184" s="6" t="s">
        <v>198</v>
      </c>
      <c r="B184" s="5" t="s">
        <v>56</v>
      </c>
      <c r="C184" s="21" t="s">
        <v>22</v>
      </c>
      <c r="D184" s="21"/>
      <c r="E184" s="5"/>
      <c r="F184" s="16">
        <v>11428846.689999999</v>
      </c>
      <c r="G184" s="15">
        <f t="shared" si="135"/>
        <v>11428.84669</v>
      </c>
      <c r="H184" s="16">
        <v>4700000</v>
      </c>
      <c r="I184" s="15">
        <f t="shared" si="135"/>
        <v>4700</v>
      </c>
      <c r="J184" s="16">
        <v>4700000</v>
      </c>
      <c r="K184" s="15">
        <f t="shared" ref="K184" si="155">J184/1000</f>
        <v>4700</v>
      </c>
    </row>
    <row r="185" spans="1:11" ht="25.5" outlineLevel="3" x14ac:dyDescent="0.25">
      <c r="A185" s="6" t="s">
        <v>86</v>
      </c>
      <c r="B185" s="5" t="s">
        <v>56</v>
      </c>
      <c r="C185" s="21" t="s">
        <v>22</v>
      </c>
      <c r="D185" s="21" t="s">
        <v>87</v>
      </c>
      <c r="E185" s="5"/>
      <c r="F185" s="16">
        <v>11428846.689999999</v>
      </c>
      <c r="G185" s="15">
        <f t="shared" si="135"/>
        <v>11428.84669</v>
      </c>
      <c r="H185" s="16">
        <v>4700000</v>
      </c>
      <c r="I185" s="15">
        <f t="shared" si="135"/>
        <v>4700</v>
      </c>
      <c r="J185" s="16">
        <v>4700000</v>
      </c>
      <c r="K185" s="15">
        <f t="shared" ref="K185" si="156">J185/1000</f>
        <v>4700</v>
      </c>
    </row>
    <row r="186" spans="1:11" outlineLevel="4" x14ac:dyDescent="0.25">
      <c r="A186" s="6" t="s">
        <v>88</v>
      </c>
      <c r="B186" s="5" t="s">
        <v>56</v>
      </c>
      <c r="C186" s="21" t="s">
        <v>22</v>
      </c>
      <c r="D186" s="21" t="s">
        <v>89</v>
      </c>
      <c r="E186" s="5"/>
      <c r="F186" s="16">
        <v>11428846.689999999</v>
      </c>
      <c r="G186" s="15">
        <f t="shared" si="135"/>
        <v>11428.84669</v>
      </c>
      <c r="H186" s="16">
        <v>4700000</v>
      </c>
      <c r="I186" s="15">
        <f t="shared" si="135"/>
        <v>4700</v>
      </c>
      <c r="J186" s="16">
        <v>4700000</v>
      </c>
      <c r="K186" s="15">
        <f t="shared" ref="K186" si="157">J186/1000</f>
        <v>4700</v>
      </c>
    </row>
    <row r="187" spans="1:11" ht="25.5" outlineLevel="5" x14ac:dyDescent="0.25">
      <c r="A187" s="6" t="s">
        <v>90</v>
      </c>
      <c r="B187" s="5" t="s">
        <v>56</v>
      </c>
      <c r="C187" s="21" t="s">
        <v>22</v>
      </c>
      <c r="D187" s="21" t="s">
        <v>91</v>
      </c>
      <c r="E187" s="5"/>
      <c r="F187" s="16">
        <v>1151400</v>
      </c>
      <c r="G187" s="15">
        <f t="shared" si="135"/>
        <v>1151.4000000000001</v>
      </c>
      <c r="H187" s="16">
        <v>500000</v>
      </c>
      <c r="I187" s="15">
        <f t="shared" si="135"/>
        <v>500</v>
      </c>
      <c r="J187" s="16">
        <v>500000</v>
      </c>
      <c r="K187" s="15">
        <f t="shared" ref="K187" si="158">J187/1000</f>
        <v>500</v>
      </c>
    </row>
    <row r="188" spans="1:11" ht="38.25" outlineLevel="6" x14ac:dyDescent="0.25">
      <c r="A188" s="6" t="s">
        <v>74</v>
      </c>
      <c r="B188" s="5" t="s">
        <v>56</v>
      </c>
      <c r="C188" s="21" t="s">
        <v>22</v>
      </c>
      <c r="D188" s="21" t="s">
        <v>91</v>
      </c>
      <c r="E188" s="5" t="s">
        <v>75</v>
      </c>
      <c r="F188" s="16">
        <v>1151400</v>
      </c>
      <c r="G188" s="15">
        <f t="shared" si="135"/>
        <v>1151.4000000000001</v>
      </c>
      <c r="H188" s="16">
        <v>500000</v>
      </c>
      <c r="I188" s="15">
        <f t="shared" si="135"/>
        <v>500</v>
      </c>
      <c r="J188" s="16">
        <v>500000</v>
      </c>
      <c r="K188" s="15">
        <f t="shared" ref="K188" si="159">J188/1000</f>
        <v>500</v>
      </c>
    </row>
    <row r="189" spans="1:11" ht="38.25" outlineLevel="5" x14ac:dyDescent="0.25">
      <c r="A189" s="6" t="s">
        <v>199</v>
      </c>
      <c r="B189" s="5" t="s">
        <v>56</v>
      </c>
      <c r="C189" s="21" t="s">
        <v>22</v>
      </c>
      <c r="D189" s="21" t="s">
        <v>200</v>
      </c>
      <c r="E189" s="5"/>
      <c r="F189" s="16">
        <v>2300</v>
      </c>
      <c r="G189" s="15">
        <f>F189/1000+G191</f>
        <v>6244.7242400000005</v>
      </c>
      <c r="H189" s="16">
        <v>0</v>
      </c>
      <c r="I189" s="15">
        <f t="shared" si="135"/>
        <v>0</v>
      </c>
      <c r="J189" s="16">
        <v>0</v>
      </c>
      <c r="K189" s="15">
        <f t="shared" ref="K189" si="160">J189/1000</f>
        <v>0</v>
      </c>
    </row>
    <row r="190" spans="1:11" ht="38.25" outlineLevel="6" x14ac:dyDescent="0.25">
      <c r="A190" s="6" t="s">
        <v>74</v>
      </c>
      <c r="B190" s="5" t="s">
        <v>56</v>
      </c>
      <c r="C190" s="21" t="s">
        <v>22</v>
      </c>
      <c r="D190" s="21" t="s">
        <v>200</v>
      </c>
      <c r="E190" s="5" t="s">
        <v>75</v>
      </c>
      <c r="F190" s="16">
        <v>2300</v>
      </c>
      <c r="G190" s="15">
        <f t="shared" si="135"/>
        <v>2.2999999999999998</v>
      </c>
      <c r="H190" s="16">
        <v>0</v>
      </c>
      <c r="I190" s="15">
        <f t="shared" si="135"/>
        <v>0</v>
      </c>
      <c r="J190" s="16">
        <v>0</v>
      </c>
      <c r="K190" s="15">
        <f t="shared" ref="K190:K191" si="161">J190/1000</f>
        <v>0</v>
      </c>
    </row>
    <row r="191" spans="1:11" ht="38.25" outlineLevel="6" x14ac:dyDescent="0.25">
      <c r="A191" s="6" t="s">
        <v>172</v>
      </c>
      <c r="B191" s="5" t="s">
        <v>56</v>
      </c>
      <c r="C191" s="21" t="s">
        <v>22</v>
      </c>
      <c r="D191" s="21" t="s">
        <v>203</v>
      </c>
      <c r="E191" s="5" t="s">
        <v>173</v>
      </c>
      <c r="F191" s="16">
        <v>6242424.2400000002</v>
      </c>
      <c r="G191" s="15">
        <f t="shared" ref="G191" si="162">F191/1000</f>
        <v>6242.4242400000003</v>
      </c>
      <c r="H191" s="16">
        <v>0</v>
      </c>
      <c r="I191" s="15">
        <f t="shared" ref="I191" si="163">H191/1000</f>
        <v>0</v>
      </c>
      <c r="J191" s="16">
        <v>0</v>
      </c>
      <c r="K191" s="15">
        <f t="shared" si="161"/>
        <v>0</v>
      </c>
    </row>
    <row r="192" spans="1:11" ht="38.25" outlineLevel="5" x14ac:dyDescent="0.25">
      <c r="A192" s="6" t="s">
        <v>201</v>
      </c>
      <c r="B192" s="5" t="s">
        <v>56</v>
      </c>
      <c r="C192" s="21" t="s">
        <v>22</v>
      </c>
      <c r="D192" s="21" t="s">
        <v>202</v>
      </c>
      <c r="E192" s="5"/>
      <c r="F192" s="16">
        <v>4032722.45</v>
      </c>
      <c r="G192" s="15">
        <f t="shared" si="135"/>
        <v>4032.7224500000002</v>
      </c>
      <c r="H192" s="16">
        <v>4200000</v>
      </c>
      <c r="I192" s="15">
        <f t="shared" si="135"/>
        <v>4200</v>
      </c>
      <c r="J192" s="16">
        <v>4200000</v>
      </c>
      <c r="K192" s="15">
        <f t="shared" ref="K192" si="164">J192/1000</f>
        <v>4200</v>
      </c>
    </row>
    <row r="193" spans="1:11" ht="38.25" outlineLevel="6" x14ac:dyDescent="0.25">
      <c r="A193" s="6" t="s">
        <v>74</v>
      </c>
      <c r="B193" s="5" t="s">
        <v>56</v>
      </c>
      <c r="C193" s="21" t="s">
        <v>22</v>
      </c>
      <c r="D193" s="21" t="s">
        <v>202</v>
      </c>
      <c r="E193" s="5" t="s">
        <v>75</v>
      </c>
      <c r="F193" s="16">
        <v>4005155.31</v>
      </c>
      <c r="G193" s="15">
        <f t="shared" si="135"/>
        <v>4005.1553100000001</v>
      </c>
      <c r="H193" s="16">
        <v>4200000</v>
      </c>
      <c r="I193" s="15">
        <f t="shared" si="135"/>
        <v>4200</v>
      </c>
      <c r="J193" s="16">
        <v>4200000</v>
      </c>
      <c r="K193" s="15">
        <f t="shared" ref="K193" si="165">J193/1000</f>
        <v>4200</v>
      </c>
    </row>
    <row r="194" spans="1:11" outlineLevel="6" x14ac:dyDescent="0.25">
      <c r="A194" s="6" t="s">
        <v>104</v>
      </c>
      <c r="B194" s="5" t="s">
        <v>56</v>
      </c>
      <c r="C194" s="21" t="s">
        <v>22</v>
      </c>
      <c r="D194" s="21" t="s">
        <v>202</v>
      </c>
      <c r="E194" s="5" t="s">
        <v>105</v>
      </c>
      <c r="F194" s="16">
        <v>27567.14</v>
      </c>
      <c r="G194" s="15">
        <f t="shared" si="135"/>
        <v>27.567139999999998</v>
      </c>
      <c r="H194" s="16">
        <v>0</v>
      </c>
      <c r="I194" s="15">
        <f t="shared" si="135"/>
        <v>0</v>
      </c>
      <c r="J194" s="16">
        <v>0</v>
      </c>
      <c r="K194" s="15">
        <f t="shared" ref="K194" si="166">J194/1000</f>
        <v>0</v>
      </c>
    </row>
    <row r="195" spans="1:11" ht="38.25" hidden="1" outlineLevel="6" x14ac:dyDescent="0.25">
      <c r="A195" s="6" t="s">
        <v>172</v>
      </c>
      <c r="B195" s="5" t="s">
        <v>56</v>
      </c>
      <c r="C195" s="21" t="s">
        <v>22</v>
      </c>
      <c r="D195" s="21" t="s">
        <v>203</v>
      </c>
      <c r="E195" s="5" t="s">
        <v>173</v>
      </c>
      <c r="F195" s="16">
        <v>6242424.2400000002</v>
      </c>
      <c r="G195" s="15">
        <f t="shared" si="135"/>
        <v>6242.4242400000003</v>
      </c>
      <c r="H195" s="16">
        <v>0</v>
      </c>
      <c r="I195" s="15">
        <f t="shared" si="135"/>
        <v>0</v>
      </c>
      <c r="J195" s="16">
        <v>0</v>
      </c>
      <c r="K195" s="15">
        <f t="shared" ref="K195" si="167">J195/1000</f>
        <v>0</v>
      </c>
    </row>
    <row r="196" spans="1:11" outlineLevel="2" collapsed="1" x14ac:dyDescent="0.25">
      <c r="A196" s="6" t="s">
        <v>204</v>
      </c>
      <c r="B196" s="5" t="s">
        <v>56</v>
      </c>
      <c r="C196" s="21" t="s">
        <v>23</v>
      </c>
      <c r="D196" s="21"/>
      <c r="E196" s="5"/>
      <c r="F196" s="16">
        <v>17004223.350000001</v>
      </c>
      <c r="G196" s="15">
        <f t="shared" si="135"/>
        <v>17004.22335</v>
      </c>
      <c r="H196" s="16">
        <v>55000</v>
      </c>
      <c r="I196" s="15">
        <f t="shared" si="135"/>
        <v>55</v>
      </c>
      <c r="J196" s="16">
        <v>55000</v>
      </c>
      <c r="K196" s="15">
        <f t="shared" ref="K196" si="168">J196/1000</f>
        <v>55</v>
      </c>
    </row>
    <row r="197" spans="1:11" ht="25.5" outlineLevel="3" x14ac:dyDescent="0.25">
      <c r="A197" s="6" t="s">
        <v>86</v>
      </c>
      <c r="B197" s="5" t="s">
        <v>56</v>
      </c>
      <c r="C197" s="21" t="s">
        <v>23</v>
      </c>
      <c r="D197" s="21" t="s">
        <v>87</v>
      </c>
      <c r="E197" s="5"/>
      <c r="F197" s="16">
        <v>12729005.41</v>
      </c>
      <c r="G197" s="15">
        <f t="shared" si="135"/>
        <v>12729.00541</v>
      </c>
      <c r="H197" s="16">
        <v>55000</v>
      </c>
      <c r="I197" s="15">
        <f t="shared" si="135"/>
        <v>55</v>
      </c>
      <c r="J197" s="16">
        <v>55000</v>
      </c>
      <c r="K197" s="15">
        <f t="shared" ref="K197" si="169">J197/1000</f>
        <v>55</v>
      </c>
    </row>
    <row r="198" spans="1:11" ht="25.5" outlineLevel="4" x14ac:dyDescent="0.25">
      <c r="A198" s="6" t="s">
        <v>205</v>
      </c>
      <c r="B198" s="5" t="s">
        <v>56</v>
      </c>
      <c r="C198" s="21" t="s">
        <v>23</v>
      </c>
      <c r="D198" s="21" t="s">
        <v>206</v>
      </c>
      <c r="E198" s="5"/>
      <c r="F198" s="16">
        <v>12729005.41</v>
      </c>
      <c r="G198" s="15">
        <f t="shared" si="135"/>
        <v>12729.00541</v>
      </c>
      <c r="H198" s="16">
        <v>55000</v>
      </c>
      <c r="I198" s="15">
        <f t="shared" si="135"/>
        <v>55</v>
      </c>
      <c r="J198" s="16">
        <v>55000</v>
      </c>
      <c r="K198" s="15">
        <f t="shared" ref="K198" si="170">J198/1000</f>
        <v>55</v>
      </c>
    </row>
    <row r="199" spans="1:11" outlineLevel="5" x14ac:dyDescent="0.25">
      <c r="A199" s="6" t="s">
        <v>207</v>
      </c>
      <c r="B199" s="5" t="s">
        <v>56</v>
      </c>
      <c r="C199" s="21" t="s">
        <v>23</v>
      </c>
      <c r="D199" s="21" t="s">
        <v>208</v>
      </c>
      <c r="E199" s="5"/>
      <c r="F199" s="16">
        <v>12442205.41</v>
      </c>
      <c r="G199" s="15">
        <f t="shared" si="135"/>
        <v>12442.20541</v>
      </c>
      <c r="H199" s="16">
        <v>55000</v>
      </c>
      <c r="I199" s="15">
        <f t="shared" si="135"/>
        <v>55</v>
      </c>
      <c r="J199" s="16">
        <v>55000</v>
      </c>
      <c r="K199" s="15">
        <f t="shared" ref="K199" si="171">J199/1000</f>
        <v>55</v>
      </c>
    </row>
    <row r="200" spans="1:11" ht="38.25" outlineLevel="6" x14ac:dyDescent="0.25">
      <c r="A200" s="6" t="s">
        <v>74</v>
      </c>
      <c r="B200" s="5" t="s">
        <v>56</v>
      </c>
      <c r="C200" s="21" t="s">
        <v>23</v>
      </c>
      <c r="D200" s="21" t="s">
        <v>208</v>
      </c>
      <c r="E200" s="5" t="s">
        <v>75</v>
      </c>
      <c r="F200" s="16">
        <v>89354.33</v>
      </c>
      <c r="G200" s="15">
        <f t="shared" si="135"/>
        <v>89.354330000000004</v>
      </c>
      <c r="H200" s="16">
        <v>55000</v>
      </c>
      <c r="I200" s="15">
        <f t="shared" si="135"/>
        <v>55</v>
      </c>
      <c r="J200" s="16">
        <v>55000</v>
      </c>
      <c r="K200" s="15">
        <f t="shared" ref="K200" si="172">J200/1000</f>
        <v>55</v>
      </c>
    </row>
    <row r="201" spans="1:11" outlineLevel="6" x14ac:dyDescent="0.25">
      <c r="A201" s="6" t="s">
        <v>104</v>
      </c>
      <c r="B201" s="5" t="s">
        <v>56</v>
      </c>
      <c r="C201" s="21" t="s">
        <v>23</v>
      </c>
      <c r="D201" s="21" t="s">
        <v>208</v>
      </c>
      <c r="E201" s="5" t="s">
        <v>105</v>
      </c>
      <c r="F201" s="16">
        <v>12352851.08</v>
      </c>
      <c r="G201" s="15">
        <f t="shared" si="135"/>
        <v>12352.85108</v>
      </c>
      <c r="H201" s="16">
        <v>0</v>
      </c>
      <c r="I201" s="15">
        <f t="shared" si="135"/>
        <v>0</v>
      </c>
      <c r="J201" s="16">
        <v>0</v>
      </c>
      <c r="K201" s="15">
        <f t="shared" ref="K201" si="173">J201/1000</f>
        <v>0</v>
      </c>
    </row>
    <row r="202" spans="1:11" outlineLevel="5" x14ac:dyDescent="0.25">
      <c r="A202" s="6" t="s">
        <v>209</v>
      </c>
      <c r="B202" s="5" t="s">
        <v>56</v>
      </c>
      <c r="C202" s="21" t="s">
        <v>23</v>
      </c>
      <c r="D202" s="21" t="s">
        <v>210</v>
      </c>
      <c r="E202" s="5"/>
      <c r="F202" s="16">
        <v>286800</v>
      </c>
      <c r="G202" s="15">
        <f t="shared" si="135"/>
        <v>286.8</v>
      </c>
      <c r="H202" s="16">
        <v>0</v>
      </c>
      <c r="I202" s="15">
        <f t="shared" si="135"/>
        <v>0</v>
      </c>
      <c r="J202" s="16">
        <v>0</v>
      </c>
      <c r="K202" s="15">
        <f t="shared" ref="K202" si="174">J202/1000</f>
        <v>0</v>
      </c>
    </row>
    <row r="203" spans="1:11" ht="38.25" outlineLevel="6" x14ac:dyDescent="0.25">
      <c r="A203" s="6" t="s">
        <v>74</v>
      </c>
      <c r="B203" s="5" t="s">
        <v>56</v>
      </c>
      <c r="C203" s="21" t="s">
        <v>23</v>
      </c>
      <c r="D203" s="21" t="s">
        <v>210</v>
      </c>
      <c r="E203" s="5" t="s">
        <v>75</v>
      </c>
      <c r="F203" s="16">
        <v>286800</v>
      </c>
      <c r="G203" s="15">
        <f t="shared" si="135"/>
        <v>286.8</v>
      </c>
      <c r="H203" s="16">
        <v>0</v>
      </c>
      <c r="I203" s="15">
        <f t="shared" si="135"/>
        <v>0</v>
      </c>
      <c r="J203" s="16">
        <v>0</v>
      </c>
      <c r="K203" s="15">
        <f t="shared" ref="K203" si="175">J203/1000</f>
        <v>0</v>
      </c>
    </row>
    <row r="204" spans="1:11" ht="39" customHeight="1" outlineLevel="3" x14ac:dyDescent="0.25">
      <c r="A204" s="6" t="s">
        <v>211</v>
      </c>
      <c r="B204" s="5" t="s">
        <v>56</v>
      </c>
      <c r="C204" s="21" t="s">
        <v>23</v>
      </c>
      <c r="D204" s="21" t="s">
        <v>212</v>
      </c>
      <c r="E204" s="5"/>
      <c r="F204" s="16">
        <v>739393.94</v>
      </c>
      <c r="G204" s="15">
        <f t="shared" si="135"/>
        <v>739.39393999999993</v>
      </c>
      <c r="H204" s="16">
        <v>0</v>
      </c>
      <c r="I204" s="15">
        <f t="shared" si="135"/>
        <v>0</v>
      </c>
      <c r="J204" s="16">
        <v>0</v>
      </c>
      <c r="K204" s="15">
        <f t="shared" ref="K204" si="176">J204/1000</f>
        <v>0</v>
      </c>
    </row>
    <row r="205" spans="1:11" outlineLevel="5" x14ac:dyDescent="0.25">
      <c r="A205" s="6" t="s">
        <v>213</v>
      </c>
      <c r="B205" s="5" t="s">
        <v>56</v>
      </c>
      <c r="C205" s="21" t="s">
        <v>23</v>
      </c>
      <c r="D205" s="21" t="s">
        <v>214</v>
      </c>
      <c r="E205" s="5"/>
      <c r="F205" s="16">
        <v>739393.94</v>
      </c>
      <c r="G205" s="15">
        <f t="shared" si="135"/>
        <v>739.39393999999993</v>
      </c>
      <c r="H205" s="16">
        <v>0</v>
      </c>
      <c r="I205" s="15">
        <f t="shared" si="135"/>
        <v>0</v>
      </c>
      <c r="J205" s="16">
        <v>0</v>
      </c>
      <c r="K205" s="15">
        <f t="shared" ref="K205" si="177">J205/1000</f>
        <v>0</v>
      </c>
    </row>
    <row r="206" spans="1:11" ht="38.25" outlineLevel="6" x14ac:dyDescent="0.25">
      <c r="A206" s="6" t="s">
        <v>74</v>
      </c>
      <c r="B206" s="5" t="s">
        <v>56</v>
      </c>
      <c r="C206" s="21" t="s">
        <v>23</v>
      </c>
      <c r="D206" s="21" t="s">
        <v>214</v>
      </c>
      <c r="E206" s="5" t="s">
        <v>75</v>
      </c>
      <c r="F206" s="16">
        <v>739393.94</v>
      </c>
      <c r="G206" s="15">
        <f t="shared" si="135"/>
        <v>739.39393999999993</v>
      </c>
      <c r="H206" s="16">
        <v>0</v>
      </c>
      <c r="I206" s="15">
        <f t="shared" si="135"/>
        <v>0</v>
      </c>
      <c r="J206" s="16">
        <v>0</v>
      </c>
      <c r="K206" s="15">
        <f t="shared" ref="K206" si="178">J206/1000</f>
        <v>0</v>
      </c>
    </row>
    <row r="207" spans="1:11" outlineLevel="3" x14ac:dyDescent="0.25">
      <c r="A207" s="6" t="s">
        <v>107</v>
      </c>
      <c r="B207" s="5" t="s">
        <v>56</v>
      </c>
      <c r="C207" s="21" t="s">
        <v>23</v>
      </c>
      <c r="D207" s="21" t="s">
        <v>108</v>
      </c>
      <c r="E207" s="5"/>
      <c r="F207" s="16">
        <v>3535824</v>
      </c>
      <c r="G207" s="15">
        <f t="shared" si="135"/>
        <v>3535.8240000000001</v>
      </c>
      <c r="H207" s="16">
        <v>0</v>
      </c>
      <c r="I207" s="15">
        <f t="shared" si="135"/>
        <v>0</v>
      </c>
      <c r="J207" s="16">
        <v>0</v>
      </c>
      <c r="K207" s="15">
        <f t="shared" ref="K207" si="179">J207/1000</f>
        <v>0</v>
      </c>
    </row>
    <row r="208" spans="1:11" ht="38.25" outlineLevel="3" x14ac:dyDescent="0.25">
      <c r="A208" s="6" t="s">
        <v>460</v>
      </c>
      <c r="B208" s="5">
        <v>918</v>
      </c>
      <c r="C208" s="21" t="s">
        <v>23</v>
      </c>
      <c r="D208" s="21" t="s">
        <v>421</v>
      </c>
      <c r="E208" s="5"/>
      <c r="F208" s="16"/>
      <c r="G208" s="15">
        <v>3535.8</v>
      </c>
      <c r="H208" s="16"/>
      <c r="I208" s="15">
        <v>0</v>
      </c>
      <c r="J208" s="16"/>
      <c r="K208" s="15">
        <v>0</v>
      </c>
    </row>
    <row r="209" spans="1:11" ht="38.25" outlineLevel="6" x14ac:dyDescent="0.25">
      <c r="A209" s="6" t="s">
        <v>74</v>
      </c>
      <c r="B209" s="5" t="s">
        <v>56</v>
      </c>
      <c r="C209" s="21" t="s">
        <v>23</v>
      </c>
      <c r="D209" s="21" t="s">
        <v>421</v>
      </c>
      <c r="E209" s="5" t="s">
        <v>75</v>
      </c>
      <c r="F209" s="16">
        <v>3535824</v>
      </c>
      <c r="G209" s="15">
        <f t="shared" si="135"/>
        <v>3535.8240000000001</v>
      </c>
      <c r="H209" s="16">
        <v>0</v>
      </c>
      <c r="I209" s="15">
        <f t="shared" si="135"/>
        <v>0</v>
      </c>
      <c r="J209" s="16">
        <v>0</v>
      </c>
      <c r="K209" s="15">
        <f t="shared" ref="K209" si="180">J209/1000</f>
        <v>0</v>
      </c>
    </row>
    <row r="210" spans="1:11" outlineLevel="2" x14ac:dyDescent="0.25">
      <c r="A210" s="6" t="s">
        <v>215</v>
      </c>
      <c r="B210" s="5" t="s">
        <v>56</v>
      </c>
      <c r="C210" s="21" t="s">
        <v>24</v>
      </c>
      <c r="D210" s="21"/>
      <c r="E210" s="5"/>
      <c r="F210" s="16">
        <v>237345401.25</v>
      </c>
      <c r="G210" s="15">
        <f>F210/1000-115</f>
        <v>237230.40125</v>
      </c>
      <c r="H210" s="16">
        <v>78674518.719999999</v>
      </c>
      <c r="I210" s="15">
        <f t="shared" si="135"/>
        <v>78674.518719999993</v>
      </c>
      <c r="J210" s="16">
        <v>63674518.719999999</v>
      </c>
      <c r="K210" s="15">
        <f t="shared" ref="K210" si="181">J210/1000</f>
        <v>63674.51872</v>
      </c>
    </row>
    <row r="211" spans="1:11" ht="25.5" outlineLevel="3" x14ac:dyDescent="0.25">
      <c r="A211" s="6" t="s">
        <v>86</v>
      </c>
      <c r="B211" s="5" t="s">
        <v>56</v>
      </c>
      <c r="C211" s="21" t="s">
        <v>24</v>
      </c>
      <c r="D211" s="21" t="s">
        <v>87</v>
      </c>
      <c r="E211" s="5"/>
      <c r="F211" s="16">
        <v>98757406.310000002</v>
      </c>
      <c r="G211" s="15">
        <f>F211/1000-115</f>
        <v>98642.406310000006</v>
      </c>
      <c r="H211" s="16">
        <v>55868532.049999997</v>
      </c>
      <c r="I211" s="15">
        <f t="shared" si="135"/>
        <v>55868.532049999994</v>
      </c>
      <c r="J211" s="16">
        <v>48868532.049999997</v>
      </c>
      <c r="K211" s="15">
        <f t="shared" ref="K211" si="182">J211/1000</f>
        <v>48868.532049999994</v>
      </c>
    </row>
    <row r="212" spans="1:11" ht="25.5" outlineLevel="4" x14ac:dyDescent="0.25">
      <c r="A212" s="6" t="s">
        <v>216</v>
      </c>
      <c r="B212" s="5" t="s">
        <v>56</v>
      </c>
      <c r="C212" s="21" t="s">
        <v>24</v>
      </c>
      <c r="D212" s="21" t="s">
        <v>217</v>
      </c>
      <c r="E212" s="5"/>
      <c r="F212" s="16">
        <v>98757406.310000002</v>
      </c>
      <c r="G212" s="15">
        <f>F212/1000-115</f>
        <v>98642.406310000006</v>
      </c>
      <c r="H212" s="16">
        <v>55868532.049999997</v>
      </c>
      <c r="I212" s="15">
        <f t="shared" si="135"/>
        <v>55868.532049999994</v>
      </c>
      <c r="J212" s="16">
        <v>48868532.049999997</v>
      </c>
      <c r="K212" s="15">
        <f t="shared" ref="K212" si="183">J212/1000</f>
        <v>48868.532049999994</v>
      </c>
    </row>
    <row r="213" spans="1:11" ht="25.5" outlineLevel="5" x14ac:dyDescent="0.25">
      <c r="A213" s="6" t="s">
        <v>218</v>
      </c>
      <c r="B213" s="5" t="s">
        <v>56</v>
      </c>
      <c r="C213" s="21" t="s">
        <v>24</v>
      </c>
      <c r="D213" s="21" t="s">
        <v>219</v>
      </c>
      <c r="E213" s="5"/>
      <c r="F213" s="16">
        <v>97292656.310000002</v>
      </c>
      <c r="G213" s="15">
        <f>F213/1000-115</f>
        <v>97177.656310000006</v>
      </c>
      <c r="H213" s="16">
        <v>55868532.049999997</v>
      </c>
      <c r="I213" s="15">
        <f t="shared" si="135"/>
        <v>55868.532049999994</v>
      </c>
      <c r="J213" s="16">
        <v>48868532.049999997</v>
      </c>
      <c r="K213" s="15">
        <f t="shared" ref="K213" si="184">J213/1000</f>
        <v>48868.532049999994</v>
      </c>
    </row>
    <row r="214" spans="1:11" ht="38.25" outlineLevel="6" x14ac:dyDescent="0.25">
      <c r="A214" s="6" t="s">
        <v>168</v>
      </c>
      <c r="B214" s="5" t="s">
        <v>56</v>
      </c>
      <c r="C214" s="21" t="s">
        <v>24</v>
      </c>
      <c r="D214" s="21" t="s">
        <v>219</v>
      </c>
      <c r="E214" s="5" t="s">
        <v>169</v>
      </c>
      <c r="F214" s="16">
        <v>97292656.310000002</v>
      </c>
      <c r="G214" s="15">
        <f>F214/1000-115</f>
        <v>97177.656310000006</v>
      </c>
      <c r="H214" s="16">
        <v>55868532.049999997</v>
      </c>
      <c r="I214" s="15">
        <f t="shared" si="135"/>
        <v>55868.532049999994</v>
      </c>
      <c r="J214" s="16">
        <v>48868532.049999997</v>
      </c>
      <c r="K214" s="15">
        <f t="shared" ref="K214" si="185">J214/1000</f>
        <v>48868.532049999994</v>
      </c>
    </row>
    <row r="215" spans="1:11" outlineLevel="5" x14ac:dyDescent="0.25">
      <c r="A215" s="6" t="s">
        <v>220</v>
      </c>
      <c r="B215" s="5" t="s">
        <v>56</v>
      </c>
      <c r="C215" s="21" t="s">
        <v>24</v>
      </c>
      <c r="D215" s="21" t="s">
        <v>221</v>
      </c>
      <c r="E215" s="5"/>
      <c r="F215" s="16">
        <v>1464750</v>
      </c>
      <c r="G215" s="15">
        <f t="shared" si="135"/>
        <v>1464.75</v>
      </c>
      <c r="H215" s="16">
        <v>0</v>
      </c>
      <c r="I215" s="15">
        <f t="shared" si="135"/>
        <v>0</v>
      </c>
      <c r="J215" s="16">
        <v>0</v>
      </c>
      <c r="K215" s="15">
        <f t="shared" ref="K215" si="186">J215/1000</f>
        <v>0</v>
      </c>
    </row>
    <row r="216" spans="1:11" ht="38.25" outlineLevel="6" x14ac:dyDescent="0.25">
      <c r="A216" s="6" t="s">
        <v>74</v>
      </c>
      <c r="B216" s="5" t="s">
        <v>56</v>
      </c>
      <c r="C216" s="21" t="s">
        <v>24</v>
      </c>
      <c r="D216" s="21" t="s">
        <v>221</v>
      </c>
      <c r="E216" s="5" t="s">
        <v>75</v>
      </c>
      <c r="F216" s="16">
        <v>1464750</v>
      </c>
      <c r="G216" s="15">
        <f t="shared" si="135"/>
        <v>1464.75</v>
      </c>
      <c r="H216" s="16">
        <v>0</v>
      </c>
      <c r="I216" s="15">
        <f t="shared" si="135"/>
        <v>0</v>
      </c>
      <c r="J216" s="16">
        <v>0</v>
      </c>
      <c r="K216" s="15">
        <f t="shared" ref="K216" si="187">J216/1000</f>
        <v>0</v>
      </c>
    </row>
    <row r="217" spans="1:11" ht="39.75" customHeight="1" outlineLevel="3" x14ac:dyDescent="0.25">
      <c r="A217" s="6" t="s">
        <v>211</v>
      </c>
      <c r="B217" s="5" t="s">
        <v>56</v>
      </c>
      <c r="C217" s="21" t="s">
        <v>24</v>
      </c>
      <c r="D217" s="21" t="s">
        <v>212</v>
      </c>
      <c r="E217" s="5"/>
      <c r="F217" s="16">
        <v>898666.67</v>
      </c>
      <c r="G217" s="15">
        <f t="shared" si="135"/>
        <v>898.66667000000007</v>
      </c>
      <c r="H217" s="16">
        <v>805986.67</v>
      </c>
      <c r="I217" s="15">
        <f t="shared" si="135"/>
        <v>805.98667</v>
      </c>
      <c r="J217" s="16">
        <v>805986.67</v>
      </c>
      <c r="K217" s="15">
        <f t="shared" ref="K217" si="188">J217/1000</f>
        <v>805.98667</v>
      </c>
    </row>
    <row r="218" spans="1:11" ht="38.25" outlineLevel="5" x14ac:dyDescent="0.25">
      <c r="A218" s="6" t="s">
        <v>222</v>
      </c>
      <c r="B218" s="5" t="s">
        <v>56</v>
      </c>
      <c r="C218" s="21" t="s">
        <v>24</v>
      </c>
      <c r="D218" s="21" t="s">
        <v>223</v>
      </c>
      <c r="E218" s="5"/>
      <c r="F218" s="16">
        <v>898666.67</v>
      </c>
      <c r="G218" s="15">
        <f t="shared" si="135"/>
        <v>898.66667000000007</v>
      </c>
      <c r="H218" s="16">
        <v>805986.67</v>
      </c>
      <c r="I218" s="15">
        <f t="shared" si="135"/>
        <v>805.98667</v>
      </c>
      <c r="J218" s="16">
        <v>805986.67</v>
      </c>
      <c r="K218" s="15">
        <f t="shared" ref="K218" si="189">J218/1000</f>
        <v>805.98667</v>
      </c>
    </row>
    <row r="219" spans="1:11" ht="38.25" outlineLevel="6" x14ac:dyDescent="0.25">
      <c r="A219" s="6" t="s">
        <v>168</v>
      </c>
      <c r="B219" s="5" t="s">
        <v>56</v>
      </c>
      <c r="C219" s="21" t="s">
        <v>24</v>
      </c>
      <c r="D219" s="21" t="s">
        <v>223</v>
      </c>
      <c r="E219" s="5" t="s">
        <v>169</v>
      </c>
      <c r="F219" s="16">
        <v>898666.67</v>
      </c>
      <c r="G219" s="15">
        <f t="shared" si="135"/>
        <v>898.66667000000007</v>
      </c>
      <c r="H219" s="16">
        <v>805986.67</v>
      </c>
      <c r="I219" s="15">
        <f t="shared" si="135"/>
        <v>805.98667</v>
      </c>
      <c r="J219" s="16">
        <v>805986.67</v>
      </c>
      <c r="K219" s="15">
        <f t="shared" ref="K219" si="190">J219/1000</f>
        <v>805.98667</v>
      </c>
    </row>
    <row r="220" spans="1:11" ht="25.5" outlineLevel="3" x14ac:dyDescent="0.25">
      <c r="A220" s="6" t="s">
        <v>175</v>
      </c>
      <c r="B220" s="5" t="s">
        <v>56</v>
      </c>
      <c r="C220" s="21" t="s">
        <v>24</v>
      </c>
      <c r="D220" s="21" t="s">
        <v>176</v>
      </c>
      <c r="E220" s="5"/>
      <c r="F220" s="16">
        <v>121208068.27</v>
      </c>
      <c r="G220" s="15">
        <f t="shared" si="135"/>
        <v>121208.06826999999</v>
      </c>
      <c r="H220" s="16">
        <v>8000000</v>
      </c>
      <c r="I220" s="15">
        <f t="shared" si="135"/>
        <v>8000</v>
      </c>
      <c r="J220" s="16">
        <v>0</v>
      </c>
      <c r="K220" s="15">
        <f t="shared" ref="K220" si="191">J220/1000</f>
        <v>0</v>
      </c>
    </row>
    <row r="221" spans="1:11" ht="25.5" outlineLevel="5" x14ac:dyDescent="0.25">
      <c r="A221" s="6" t="s">
        <v>177</v>
      </c>
      <c r="B221" s="5" t="s">
        <v>56</v>
      </c>
      <c r="C221" s="21" t="s">
        <v>24</v>
      </c>
      <c r="D221" s="21" t="s">
        <v>178</v>
      </c>
      <c r="E221" s="5"/>
      <c r="F221" s="16">
        <v>99751811.359999999</v>
      </c>
      <c r="G221" s="15">
        <f>F221/1000+G224</f>
        <v>121208.06826999999</v>
      </c>
      <c r="H221" s="16">
        <v>8000000</v>
      </c>
      <c r="I221" s="15">
        <f t="shared" si="135"/>
        <v>8000</v>
      </c>
      <c r="J221" s="16">
        <v>0</v>
      </c>
      <c r="K221" s="15">
        <f t="shared" ref="K221" si="192">J221/1000</f>
        <v>0</v>
      </c>
    </row>
    <row r="222" spans="1:11" ht="38.25" outlineLevel="6" x14ac:dyDescent="0.25">
      <c r="A222" s="6" t="s">
        <v>74</v>
      </c>
      <c r="B222" s="5" t="s">
        <v>56</v>
      </c>
      <c r="C222" s="21" t="s">
        <v>24</v>
      </c>
      <c r="D222" s="21" t="s">
        <v>178</v>
      </c>
      <c r="E222" s="5" t="s">
        <v>75</v>
      </c>
      <c r="F222" s="16">
        <v>99251811.359999999</v>
      </c>
      <c r="G222" s="15">
        <f t="shared" si="135"/>
        <v>99251.811359999992</v>
      </c>
      <c r="H222" s="16">
        <v>8000000</v>
      </c>
      <c r="I222" s="15">
        <f t="shared" si="135"/>
        <v>8000</v>
      </c>
      <c r="J222" s="16">
        <v>0</v>
      </c>
      <c r="K222" s="15">
        <f t="shared" ref="K222" si="193">J222/1000</f>
        <v>0</v>
      </c>
    </row>
    <row r="223" spans="1:11" ht="38.25" outlineLevel="6" x14ac:dyDescent="0.25">
      <c r="A223" s="6" t="s">
        <v>168</v>
      </c>
      <c r="B223" s="5" t="s">
        <v>56</v>
      </c>
      <c r="C223" s="21" t="s">
        <v>24</v>
      </c>
      <c r="D223" s="21" t="s">
        <v>178</v>
      </c>
      <c r="E223" s="5" t="s">
        <v>169</v>
      </c>
      <c r="F223" s="16">
        <v>500000</v>
      </c>
      <c r="G223" s="15">
        <f t="shared" si="135"/>
        <v>500</v>
      </c>
      <c r="H223" s="16">
        <v>0</v>
      </c>
      <c r="I223" s="15">
        <f t="shared" si="135"/>
        <v>0</v>
      </c>
      <c r="J223" s="16">
        <v>0</v>
      </c>
      <c r="K223" s="15">
        <f t="shared" ref="K223" si="194">J223/1000</f>
        <v>0</v>
      </c>
    </row>
    <row r="224" spans="1:11" ht="38.25" outlineLevel="6" x14ac:dyDescent="0.25">
      <c r="A224" s="6" t="s">
        <v>74</v>
      </c>
      <c r="B224" s="5" t="s">
        <v>56</v>
      </c>
      <c r="C224" s="21" t="s">
        <v>24</v>
      </c>
      <c r="D224" s="21" t="s">
        <v>180</v>
      </c>
      <c r="E224" s="5" t="s">
        <v>75</v>
      </c>
      <c r="F224" s="16">
        <v>21456256.91</v>
      </c>
      <c r="G224" s="15">
        <f t="shared" si="135"/>
        <v>21456.25691</v>
      </c>
      <c r="H224" s="16">
        <v>0</v>
      </c>
      <c r="I224" s="15">
        <f t="shared" si="135"/>
        <v>0</v>
      </c>
      <c r="J224" s="16">
        <v>0</v>
      </c>
      <c r="K224" s="15">
        <f t="shared" ref="K224" si="195">J224/1000</f>
        <v>0</v>
      </c>
    </row>
    <row r="225" spans="1:11" outlineLevel="3" x14ac:dyDescent="0.25">
      <c r="A225" s="6" t="s">
        <v>107</v>
      </c>
      <c r="B225" s="5" t="s">
        <v>56</v>
      </c>
      <c r="C225" s="21" t="s">
        <v>24</v>
      </c>
      <c r="D225" s="21" t="s">
        <v>108</v>
      </c>
      <c r="E225" s="5"/>
      <c r="F225" s="16">
        <v>16481260</v>
      </c>
      <c r="G225" s="15">
        <f>G226+G228+G230+G232+G234</f>
        <v>16481.3</v>
      </c>
      <c r="H225" s="16">
        <v>14000000</v>
      </c>
      <c r="I225" s="15">
        <f t="shared" ref="I225:K225" si="196">I226+I228+I230+I232+I234</f>
        <v>14000</v>
      </c>
      <c r="J225" s="15">
        <f t="shared" si="196"/>
        <v>0</v>
      </c>
      <c r="K225" s="15">
        <f t="shared" si="196"/>
        <v>14000</v>
      </c>
    </row>
    <row r="226" spans="1:11" ht="38.25" outlineLevel="3" x14ac:dyDescent="0.25">
      <c r="A226" s="6" t="s">
        <v>461</v>
      </c>
      <c r="B226" s="5">
        <v>918</v>
      </c>
      <c r="C226" s="21" t="s">
        <v>24</v>
      </c>
      <c r="D226" s="21" t="s">
        <v>419</v>
      </c>
      <c r="E226" s="5"/>
      <c r="F226" s="16"/>
      <c r="G226" s="15">
        <f>G227</f>
        <v>399.5</v>
      </c>
      <c r="H226" s="16"/>
      <c r="I226" s="15">
        <f t="shared" ref="I226:K226" si="197">I227</f>
        <v>0</v>
      </c>
      <c r="J226" s="15">
        <f t="shared" si="197"/>
        <v>0</v>
      </c>
      <c r="K226" s="15">
        <f t="shared" si="197"/>
        <v>0</v>
      </c>
    </row>
    <row r="227" spans="1:11" ht="38.25" outlineLevel="3" x14ac:dyDescent="0.25">
      <c r="A227" s="6" t="s">
        <v>168</v>
      </c>
      <c r="B227" s="5">
        <v>918</v>
      </c>
      <c r="C227" s="21" t="s">
        <v>24</v>
      </c>
      <c r="D227" s="21" t="s">
        <v>419</v>
      </c>
      <c r="E227" s="5">
        <v>600</v>
      </c>
      <c r="F227" s="16"/>
      <c r="G227" s="15">
        <v>399.5</v>
      </c>
      <c r="H227" s="16"/>
      <c r="I227" s="15">
        <v>0</v>
      </c>
      <c r="J227" s="15"/>
      <c r="K227" s="15">
        <v>0</v>
      </c>
    </row>
    <row r="228" spans="1:11" ht="38.25" outlineLevel="3" x14ac:dyDescent="0.25">
      <c r="A228" s="6" t="s">
        <v>462</v>
      </c>
      <c r="B228" s="5">
        <v>918</v>
      </c>
      <c r="C228" s="21" t="s">
        <v>24</v>
      </c>
      <c r="D228" s="21" t="s">
        <v>421</v>
      </c>
      <c r="E228" s="5"/>
      <c r="F228" s="16"/>
      <c r="G228" s="15">
        <f>G229</f>
        <v>523.20000000000005</v>
      </c>
      <c r="H228" s="16"/>
      <c r="I228" s="15">
        <f t="shared" ref="I228:K228" si="198">I229</f>
        <v>0</v>
      </c>
      <c r="J228" s="15">
        <f t="shared" si="198"/>
        <v>0</v>
      </c>
      <c r="K228" s="15">
        <f t="shared" si="198"/>
        <v>0</v>
      </c>
    </row>
    <row r="229" spans="1:11" ht="38.25" outlineLevel="3" x14ac:dyDescent="0.25">
      <c r="A229" s="6" t="s">
        <v>168</v>
      </c>
      <c r="B229" s="5">
        <v>918</v>
      </c>
      <c r="C229" s="21" t="s">
        <v>24</v>
      </c>
      <c r="D229" s="21" t="s">
        <v>421</v>
      </c>
      <c r="E229" s="5">
        <v>600</v>
      </c>
      <c r="F229" s="16"/>
      <c r="G229" s="15">
        <v>523.20000000000005</v>
      </c>
      <c r="H229" s="16"/>
      <c r="I229" s="15">
        <v>0</v>
      </c>
      <c r="J229" s="15"/>
      <c r="K229" s="15">
        <v>0</v>
      </c>
    </row>
    <row r="230" spans="1:11" ht="25.5" outlineLevel="3" x14ac:dyDescent="0.25">
      <c r="A230" s="6" t="s">
        <v>463</v>
      </c>
      <c r="B230" s="5">
        <v>918</v>
      </c>
      <c r="C230" s="21" t="s">
        <v>24</v>
      </c>
      <c r="D230" s="21" t="s">
        <v>422</v>
      </c>
      <c r="E230" s="5"/>
      <c r="F230" s="16"/>
      <c r="G230" s="15">
        <f>G231</f>
        <v>3106.3</v>
      </c>
      <c r="H230" s="16"/>
      <c r="I230" s="15">
        <f t="shared" ref="I230:K230" si="199">I231</f>
        <v>0</v>
      </c>
      <c r="J230" s="15">
        <f t="shared" si="199"/>
        <v>0</v>
      </c>
      <c r="K230" s="15">
        <f t="shared" si="199"/>
        <v>0</v>
      </c>
    </row>
    <row r="231" spans="1:11" ht="38.25" outlineLevel="3" x14ac:dyDescent="0.25">
      <c r="A231" s="6" t="s">
        <v>168</v>
      </c>
      <c r="B231" s="5">
        <v>918</v>
      </c>
      <c r="C231" s="21" t="s">
        <v>24</v>
      </c>
      <c r="D231" s="21" t="s">
        <v>422</v>
      </c>
      <c r="E231" s="5">
        <v>600</v>
      </c>
      <c r="F231" s="16"/>
      <c r="G231" s="15">
        <v>3106.3</v>
      </c>
      <c r="H231" s="16"/>
      <c r="I231" s="15">
        <v>0</v>
      </c>
      <c r="J231" s="15"/>
      <c r="K231" s="15">
        <v>0</v>
      </c>
    </row>
    <row r="232" spans="1:11" ht="25.5" outlineLevel="3" x14ac:dyDescent="0.25">
      <c r="A232" s="6" t="s">
        <v>464</v>
      </c>
      <c r="B232" s="5">
        <v>918</v>
      </c>
      <c r="C232" s="21" t="s">
        <v>24</v>
      </c>
      <c r="D232" s="21" t="s">
        <v>432</v>
      </c>
      <c r="E232" s="5"/>
      <c r="F232" s="16"/>
      <c r="G232" s="15">
        <f>G233</f>
        <v>11986.3</v>
      </c>
      <c r="H232" s="16"/>
      <c r="I232" s="15">
        <f t="shared" ref="I232:K232" si="200">I233</f>
        <v>14000</v>
      </c>
      <c r="J232" s="15">
        <f t="shared" si="200"/>
        <v>0</v>
      </c>
      <c r="K232" s="15">
        <f t="shared" si="200"/>
        <v>14000</v>
      </c>
    </row>
    <row r="233" spans="1:11" ht="38.25" outlineLevel="3" x14ac:dyDescent="0.25">
      <c r="A233" s="6" t="s">
        <v>168</v>
      </c>
      <c r="B233" s="5">
        <v>918</v>
      </c>
      <c r="C233" s="21" t="s">
        <v>24</v>
      </c>
      <c r="D233" s="21" t="s">
        <v>432</v>
      </c>
      <c r="E233" s="5">
        <v>600</v>
      </c>
      <c r="F233" s="16"/>
      <c r="G233" s="15">
        <v>11986.3</v>
      </c>
      <c r="H233" s="16"/>
      <c r="I233" s="15">
        <v>14000</v>
      </c>
      <c r="J233" s="15"/>
      <c r="K233" s="15">
        <v>14000</v>
      </c>
    </row>
    <row r="234" spans="1:11" ht="25.5" outlineLevel="3" x14ac:dyDescent="0.25">
      <c r="A234" s="6" t="s">
        <v>463</v>
      </c>
      <c r="B234" s="5">
        <v>918</v>
      </c>
      <c r="C234" s="21" t="s">
        <v>24</v>
      </c>
      <c r="D234" s="21" t="s">
        <v>443</v>
      </c>
      <c r="E234" s="5"/>
      <c r="F234" s="16"/>
      <c r="G234" s="15">
        <f>G235</f>
        <v>466</v>
      </c>
      <c r="H234" s="16"/>
      <c r="I234" s="15">
        <f t="shared" ref="I234:K234" si="201">I235</f>
        <v>0</v>
      </c>
      <c r="J234" s="15">
        <f t="shared" si="201"/>
        <v>0</v>
      </c>
      <c r="K234" s="15">
        <f t="shared" si="201"/>
        <v>0</v>
      </c>
    </row>
    <row r="235" spans="1:11" ht="38.25" outlineLevel="3" x14ac:dyDescent="0.25">
      <c r="A235" s="6" t="s">
        <v>168</v>
      </c>
      <c r="B235" s="5">
        <v>918</v>
      </c>
      <c r="C235" s="21" t="s">
        <v>24</v>
      </c>
      <c r="D235" s="21" t="s">
        <v>443</v>
      </c>
      <c r="E235" s="5">
        <v>600</v>
      </c>
      <c r="F235" s="16"/>
      <c r="G235" s="15">
        <v>466</v>
      </c>
      <c r="H235" s="16"/>
      <c r="I235" s="15">
        <v>0</v>
      </c>
      <c r="J235" s="15"/>
      <c r="K235" s="15">
        <v>0</v>
      </c>
    </row>
    <row r="236" spans="1:11" outlineLevel="1" x14ac:dyDescent="0.25">
      <c r="A236" s="6" t="s">
        <v>224</v>
      </c>
      <c r="B236" s="5" t="s">
        <v>56</v>
      </c>
      <c r="C236" s="21" t="s">
        <v>25</v>
      </c>
      <c r="D236" s="21"/>
      <c r="E236" s="5"/>
      <c r="F236" s="16">
        <v>65603833.630000003</v>
      </c>
      <c r="G236" s="15">
        <f t="shared" si="135"/>
        <v>65603.833630000008</v>
      </c>
      <c r="H236" s="16">
        <v>64605407.909999996</v>
      </c>
      <c r="I236" s="15">
        <f t="shared" si="135"/>
        <v>64605.407909999994</v>
      </c>
      <c r="J236" s="16">
        <v>0</v>
      </c>
      <c r="K236" s="15">
        <f t="shared" ref="K236" si="202">J236/1000</f>
        <v>0</v>
      </c>
    </row>
    <row r="237" spans="1:11" outlineLevel="2" x14ac:dyDescent="0.25">
      <c r="A237" s="6" t="s">
        <v>225</v>
      </c>
      <c r="B237" s="5" t="s">
        <v>56</v>
      </c>
      <c r="C237" s="21" t="s">
        <v>26</v>
      </c>
      <c r="D237" s="21"/>
      <c r="E237" s="5"/>
      <c r="F237" s="16">
        <v>2167350</v>
      </c>
      <c r="G237" s="15">
        <f t="shared" ref="G237:I301" si="203">F237/1000</f>
        <v>2167.35</v>
      </c>
      <c r="H237" s="16">
        <v>0</v>
      </c>
      <c r="I237" s="15">
        <f t="shared" si="203"/>
        <v>0</v>
      </c>
      <c r="J237" s="16">
        <v>0</v>
      </c>
      <c r="K237" s="15">
        <f t="shared" ref="K237" si="204">J237/1000</f>
        <v>0</v>
      </c>
    </row>
    <row r="238" spans="1:11" ht="25.5" outlineLevel="3" x14ac:dyDescent="0.25">
      <c r="A238" s="6" t="s">
        <v>68</v>
      </c>
      <c r="B238" s="5" t="s">
        <v>56</v>
      </c>
      <c r="C238" s="21" t="s">
        <v>26</v>
      </c>
      <c r="D238" s="21" t="s">
        <v>69</v>
      </c>
      <c r="E238" s="5"/>
      <c r="F238" s="16">
        <v>2167350</v>
      </c>
      <c r="G238" s="15">
        <f t="shared" si="203"/>
        <v>2167.35</v>
      </c>
      <c r="H238" s="16">
        <v>0</v>
      </c>
      <c r="I238" s="15">
        <f t="shared" si="203"/>
        <v>0</v>
      </c>
      <c r="J238" s="16">
        <v>0</v>
      </c>
      <c r="K238" s="15">
        <f t="shared" ref="K238" si="205">J238/1000</f>
        <v>0</v>
      </c>
    </row>
    <row r="239" spans="1:11" ht="25.5" outlineLevel="4" x14ac:dyDescent="0.25">
      <c r="A239" s="6" t="s">
        <v>226</v>
      </c>
      <c r="B239" s="5" t="s">
        <v>56</v>
      </c>
      <c r="C239" s="21" t="s">
        <v>26</v>
      </c>
      <c r="D239" s="21" t="s">
        <v>227</v>
      </c>
      <c r="E239" s="5"/>
      <c r="F239" s="16">
        <v>2167350</v>
      </c>
      <c r="G239" s="15">
        <f t="shared" si="203"/>
        <v>2167.35</v>
      </c>
      <c r="H239" s="16">
        <v>0</v>
      </c>
      <c r="I239" s="15">
        <f t="shared" si="203"/>
        <v>0</v>
      </c>
      <c r="J239" s="16">
        <v>0</v>
      </c>
      <c r="K239" s="15">
        <f t="shared" ref="K239" si="206">J239/1000</f>
        <v>0</v>
      </c>
    </row>
    <row r="240" spans="1:11" ht="63.75" outlineLevel="5" x14ac:dyDescent="0.25">
      <c r="A240" s="6" t="s">
        <v>228</v>
      </c>
      <c r="B240" s="5" t="s">
        <v>56</v>
      </c>
      <c r="C240" s="21" t="s">
        <v>26</v>
      </c>
      <c r="D240" s="21" t="s">
        <v>229</v>
      </c>
      <c r="E240" s="5"/>
      <c r="F240" s="16">
        <v>2167350</v>
      </c>
      <c r="G240" s="15">
        <f t="shared" si="203"/>
        <v>2167.35</v>
      </c>
      <c r="H240" s="16">
        <v>0</v>
      </c>
      <c r="I240" s="15">
        <f t="shared" si="203"/>
        <v>0</v>
      </c>
      <c r="J240" s="16">
        <v>0</v>
      </c>
      <c r="K240" s="15">
        <f t="shared" ref="K240" si="207">J240/1000</f>
        <v>0</v>
      </c>
    </row>
    <row r="241" spans="1:11" ht="38.25" outlineLevel="6" x14ac:dyDescent="0.25">
      <c r="A241" s="6" t="s">
        <v>74</v>
      </c>
      <c r="B241" s="5" t="s">
        <v>56</v>
      </c>
      <c r="C241" s="21" t="s">
        <v>26</v>
      </c>
      <c r="D241" s="21" t="s">
        <v>229</v>
      </c>
      <c r="E241" s="5" t="s">
        <v>75</v>
      </c>
      <c r="F241" s="16">
        <v>2167350</v>
      </c>
      <c r="G241" s="15">
        <f t="shared" si="203"/>
        <v>2167.35</v>
      </c>
      <c r="H241" s="16">
        <v>0</v>
      </c>
      <c r="I241" s="15">
        <f t="shared" si="203"/>
        <v>0</v>
      </c>
      <c r="J241" s="16">
        <v>0</v>
      </c>
      <c r="K241" s="15">
        <f t="shared" ref="K241" si="208">J241/1000</f>
        <v>0</v>
      </c>
    </row>
    <row r="242" spans="1:11" outlineLevel="2" x14ac:dyDescent="0.25">
      <c r="A242" s="6" t="s">
        <v>230</v>
      </c>
      <c r="B242" s="5" t="s">
        <v>56</v>
      </c>
      <c r="C242" s="21" t="s">
        <v>27</v>
      </c>
      <c r="D242" s="21"/>
      <c r="E242" s="5"/>
      <c r="F242" s="16">
        <v>63416483.630000003</v>
      </c>
      <c r="G242" s="15">
        <f t="shared" si="203"/>
        <v>63416.483630000002</v>
      </c>
      <c r="H242" s="16">
        <v>64605407.909999996</v>
      </c>
      <c r="I242" s="15">
        <f t="shared" si="203"/>
        <v>64605.407909999994</v>
      </c>
      <c r="J242" s="16">
        <v>0</v>
      </c>
      <c r="K242" s="15">
        <f t="shared" ref="K242" si="209">J242/1000</f>
        <v>0</v>
      </c>
    </row>
    <row r="243" spans="1:11" ht="25.5" outlineLevel="3" x14ac:dyDescent="0.25">
      <c r="A243" s="6" t="s">
        <v>68</v>
      </c>
      <c r="B243" s="5" t="s">
        <v>56</v>
      </c>
      <c r="C243" s="21" t="s">
        <v>27</v>
      </c>
      <c r="D243" s="21" t="s">
        <v>69</v>
      </c>
      <c r="E243" s="5"/>
      <c r="F243" s="16">
        <v>63416483.630000003</v>
      </c>
      <c r="G243" s="15">
        <f t="shared" si="203"/>
        <v>63416.483630000002</v>
      </c>
      <c r="H243" s="16">
        <v>64605407.909999996</v>
      </c>
      <c r="I243" s="15">
        <f t="shared" si="203"/>
        <v>64605.407909999994</v>
      </c>
      <c r="J243" s="16">
        <v>0</v>
      </c>
      <c r="K243" s="15">
        <f t="shared" ref="K243" si="210">J243/1000</f>
        <v>0</v>
      </c>
    </row>
    <row r="244" spans="1:11" ht="25.5" outlineLevel="4" x14ac:dyDescent="0.25">
      <c r="A244" s="6" t="s">
        <v>231</v>
      </c>
      <c r="B244" s="5" t="s">
        <v>56</v>
      </c>
      <c r="C244" s="21" t="s">
        <v>27</v>
      </c>
      <c r="D244" s="21" t="s">
        <v>232</v>
      </c>
      <c r="E244" s="5"/>
      <c r="F244" s="16">
        <v>63416483.630000003</v>
      </c>
      <c r="G244" s="15">
        <f t="shared" si="203"/>
        <v>63416.483630000002</v>
      </c>
      <c r="H244" s="16">
        <v>64605407.909999996</v>
      </c>
      <c r="I244" s="15">
        <f t="shared" si="203"/>
        <v>64605.407909999994</v>
      </c>
      <c r="J244" s="16">
        <v>0</v>
      </c>
      <c r="K244" s="15">
        <f t="shared" ref="K244" si="211">J244/1000</f>
        <v>0</v>
      </c>
    </row>
    <row r="245" spans="1:11" ht="38.25" outlineLevel="5" x14ac:dyDescent="0.25">
      <c r="A245" s="6" t="s">
        <v>233</v>
      </c>
      <c r="B245" s="5" t="s">
        <v>56</v>
      </c>
      <c r="C245" s="21" t="s">
        <v>27</v>
      </c>
      <c r="D245" s="21" t="s">
        <v>234</v>
      </c>
      <c r="E245" s="5"/>
      <c r="F245" s="16">
        <v>63416483.630000003</v>
      </c>
      <c r="G245" s="15">
        <f t="shared" si="203"/>
        <v>63416.483630000002</v>
      </c>
      <c r="H245" s="16">
        <v>64605407.909999996</v>
      </c>
      <c r="I245" s="15">
        <f t="shared" si="203"/>
        <v>64605.407909999994</v>
      </c>
      <c r="J245" s="16">
        <v>0</v>
      </c>
      <c r="K245" s="15">
        <f t="shared" ref="K245" si="212">J245/1000</f>
        <v>0</v>
      </c>
    </row>
    <row r="246" spans="1:11" ht="38.25" outlineLevel="6" x14ac:dyDescent="0.25">
      <c r="A246" s="6" t="s">
        <v>74</v>
      </c>
      <c r="B246" s="5" t="s">
        <v>56</v>
      </c>
      <c r="C246" s="21" t="s">
        <v>27</v>
      </c>
      <c r="D246" s="21" t="s">
        <v>234</v>
      </c>
      <c r="E246" s="5" t="s">
        <v>75</v>
      </c>
      <c r="F246" s="16">
        <v>63416483.630000003</v>
      </c>
      <c r="G246" s="15">
        <f t="shared" si="203"/>
        <v>63416.483630000002</v>
      </c>
      <c r="H246" s="16">
        <v>64605407.909999996</v>
      </c>
      <c r="I246" s="15">
        <f t="shared" si="203"/>
        <v>64605.407909999994</v>
      </c>
      <c r="J246" s="16">
        <v>0</v>
      </c>
      <c r="K246" s="15">
        <f t="shared" ref="K246" si="213">J246/1000</f>
        <v>0</v>
      </c>
    </row>
    <row r="247" spans="1:11" ht="25.5" outlineLevel="2" x14ac:dyDescent="0.25">
      <c r="A247" s="6" t="s">
        <v>235</v>
      </c>
      <c r="B247" s="5" t="s">
        <v>56</v>
      </c>
      <c r="C247" s="21" t="s">
        <v>29</v>
      </c>
      <c r="D247" s="21"/>
      <c r="E247" s="5"/>
      <c r="F247" s="16">
        <v>20000</v>
      </c>
      <c r="G247" s="15">
        <f t="shared" si="203"/>
        <v>20</v>
      </c>
      <c r="H247" s="16">
        <v>0</v>
      </c>
      <c r="I247" s="15">
        <f t="shared" si="203"/>
        <v>0</v>
      </c>
      <c r="J247" s="16">
        <v>0</v>
      </c>
      <c r="K247" s="15">
        <f t="shared" ref="K247" si="214">J247/1000</f>
        <v>0</v>
      </c>
    </row>
    <row r="248" spans="1:11" ht="25.5" outlineLevel="3" x14ac:dyDescent="0.25">
      <c r="A248" s="6" t="s">
        <v>59</v>
      </c>
      <c r="B248" s="5" t="s">
        <v>56</v>
      </c>
      <c r="C248" s="21" t="s">
        <v>29</v>
      </c>
      <c r="D248" s="21" t="s">
        <v>60</v>
      </c>
      <c r="E248" s="5"/>
      <c r="F248" s="16">
        <v>20000</v>
      </c>
      <c r="G248" s="15">
        <f t="shared" si="203"/>
        <v>20</v>
      </c>
      <c r="H248" s="16">
        <v>0</v>
      </c>
      <c r="I248" s="15">
        <f t="shared" si="203"/>
        <v>0</v>
      </c>
      <c r="J248" s="16">
        <v>0</v>
      </c>
      <c r="K248" s="15">
        <f t="shared" ref="K248" si="215">J248/1000</f>
        <v>0</v>
      </c>
    </row>
    <row r="249" spans="1:11" ht="38.25" outlineLevel="4" x14ac:dyDescent="0.25">
      <c r="A249" s="6" t="s">
        <v>236</v>
      </c>
      <c r="B249" s="5" t="s">
        <v>56</v>
      </c>
      <c r="C249" s="21" t="s">
        <v>29</v>
      </c>
      <c r="D249" s="21" t="s">
        <v>237</v>
      </c>
      <c r="E249" s="5"/>
      <c r="F249" s="16">
        <v>20000</v>
      </c>
      <c r="G249" s="15">
        <f t="shared" si="203"/>
        <v>20</v>
      </c>
      <c r="H249" s="16">
        <v>0</v>
      </c>
      <c r="I249" s="15">
        <f t="shared" si="203"/>
        <v>0</v>
      </c>
      <c r="J249" s="16">
        <v>0</v>
      </c>
      <c r="K249" s="15">
        <f t="shared" ref="K249" si="216">J249/1000</f>
        <v>0</v>
      </c>
    </row>
    <row r="250" spans="1:11" ht="38.25" outlineLevel="5" x14ac:dyDescent="0.25">
      <c r="A250" s="6" t="s">
        <v>238</v>
      </c>
      <c r="B250" s="5" t="s">
        <v>56</v>
      </c>
      <c r="C250" s="21" t="s">
        <v>29</v>
      </c>
      <c r="D250" s="21" t="s">
        <v>239</v>
      </c>
      <c r="E250" s="5"/>
      <c r="F250" s="16">
        <v>20000</v>
      </c>
      <c r="G250" s="15">
        <f t="shared" si="203"/>
        <v>20</v>
      </c>
      <c r="H250" s="16">
        <v>0</v>
      </c>
      <c r="I250" s="15">
        <f t="shared" si="203"/>
        <v>0</v>
      </c>
      <c r="J250" s="16">
        <v>0</v>
      </c>
      <c r="K250" s="15">
        <f t="shared" ref="K250" si="217">J250/1000</f>
        <v>0</v>
      </c>
    </row>
    <row r="251" spans="1:11" ht="38.25" outlineLevel="6" x14ac:dyDescent="0.25">
      <c r="A251" s="6" t="s">
        <v>74</v>
      </c>
      <c r="B251" s="5" t="s">
        <v>56</v>
      </c>
      <c r="C251" s="21" t="s">
        <v>29</v>
      </c>
      <c r="D251" s="21" t="s">
        <v>239</v>
      </c>
      <c r="E251" s="5" t="s">
        <v>75</v>
      </c>
      <c r="F251" s="16">
        <v>20000</v>
      </c>
      <c r="G251" s="15">
        <f t="shared" si="203"/>
        <v>20</v>
      </c>
      <c r="H251" s="16">
        <v>0</v>
      </c>
      <c r="I251" s="15">
        <f t="shared" si="203"/>
        <v>0</v>
      </c>
      <c r="J251" s="16">
        <v>0</v>
      </c>
      <c r="K251" s="15">
        <f t="shared" ref="K251" si="218">J251/1000</f>
        <v>0</v>
      </c>
    </row>
    <row r="252" spans="1:11" outlineLevel="1" x14ac:dyDescent="0.25">
      <c r="A252" s="6" t="s">
        <v>240</v>
      </c>
      <c r="B252" s="5" t="s">
        <v>56</v>
      </c>
      <c r="C252" s="21" t="s">
        <v>32</v>
      </c>
      <c r="D252" s="21"/>
      <c r="E252" s="5"/>
      <c r="F252" s="16">
        <v>4005000</v>
      </c>
      <c r="G252" s="15">
        <f t="shared" si="203"/>
        <v>4005</v>
      </c>
      <c r="H252" s="16">
        <v>0</v>
      </c>
      <c r="I252" s="15">
        <f t="shared" si="203"/>
        <v>0</v>
      </c>
      <c r="J252" s="16">
        <v>0</v>
      </c>
      <c r="K252" s="15">
        <f t="shared" ref="K252" si="219">J252/1000</f>
        <v>0</v>
      </c>
    </row>
    <row r="253" spans="1:11" outlineLevel="2" x14ac:dyDescent="0.25">
      <c r="A253" s="6" t="s">
        <v>241</v>
      </c>
      <c r="B253" s="5" t="s">
        <v>56</v>
      </c>
      <c r="C253" s="21" t="s">
        <v>33</v>
      </c>
      <c r="D253" s="21"/>
      <c r="E253" s="5"/>
      <c r="F253" s="16">
        <v>4005000</v>
      </c>
      <c r="G253" s="15">
        <f t="shared" si="203"/>
        <v>4005</v>
      </c>
      <c r="H253" s="16">
        <v>0</v>
      </c>
      <c r="I253" s="15">
        <f t="shared" si="203"/>
        <v>0</v>
      </c>
      <c r="J253" s="16">
        <v>0</v>
      </c>
      <c r="K253" s="15">
        <f t="shared" ref="K253" si="220">J253/1000</f>
        <v>0</v>
      </c>
    </row>
    <row r="254" spans="1:11" ht="25.5" outlineLevel="3" x14ac:dyDescent="0.25">
      <c r="A254" s="6" t="s">
        <v>242</v>
      </c>
      <c r="B254" s="5" t="s">
        <v>56</v>
      </c>
      <c r="C254" s="21" t="s">
        <v>33</v>
      </c>
      <c r="D254" s="21" t="s">
        <v>243</v>
      </c>
      <c r="E254" s="5"/>
      <c r="F254" s="16">
        <v>4005000</v>
      </c>
      <c r="G254" s="15">
        <f t="shared" si="203"/>
        <v>4005</v>
      </c>
      <c r="H254" s="16">
        <v>0</v>
      </c>
      <c r="I254" s="15">
        <f t="shared" si="203"/>
        <v>0</v>
      </c>
      <c r="J254" s="16">
        <v>0</v>
      </c>
      <c r="K254" s="15">
        <f t="shared" ref="K254" si="221">J254/1000</f>
        <v>0</v>
      </c>
    </row>
    <row r="255" spans="1:11" ht="27.75" customHeight="1" outlineLevel="4" x14ac:dyDescent="0.25">
      <c r="A255" s="6" t="s">
        <v>244</v>
      </c>
      <c r="B255" s="5" t="s">
        <v>56</v>
      </c>
      <c r="C255" s="21" t="s">
        <v>33</v>
      </c>
      <c r="D255" s="21" t="s">
        <v>245</v>
      </c>
      <c r="E255" s="5"/>
      <c r="F255" s="16">
        <v>4005000</v>
      </c>
      <c r="G255" s="15">
        <f t="shared" si="203"/>
        <v>4005</v>
      </c>
      <c r="H255" s="16">
        <v>0</v>
      </c>
      <c r="I255" s="15">
        <f t="shared" si="203"/>
        <v>0</v>
      </c>
      <c r="J255" s="16">
        <v>0</v>
      </c>
      <c r="K255" s="15">
        <f t="shared" ref="K255" si="222">J255/1000</f>
        <v>0</v>
      </c>
    </row>
    <row r="256" spans="1:11" ht="25.5" outlineLevel="5" x14ac:dyDescent="0.25">
      <c r="A256" s="6" t="s">
        <v>246</v>
      </c>
      <c r="B256" s="5" t="s">
        <v>56</v>
      </c>
      <c r="C256" s="21" t="s">
        <v>33</v>
      </c>
      <c r="D256" s="21" t="s">
        <v>247</v>
      </c>
      <c r="E256" s="5"/>
      <c r="F256" s="16">
        <v>4005000</v>
      </c>
      <c r="G256" s="15">
        <f t="shared" si="203"/>
        <v>4005</v>
      </c>
      <c r="H256" s="16">
        <v>0</v>
      </c>
      <c r="I256" s="15">
        <f t="shared" si="203"/>
        <v>0</v>
      </c>
      <c r="J256" s="16">
        <v>0</v>
      </c>
      <c r="K256" s="15">
        <f t="shared" ref="K256" si="223">J256/1000</f>
        <v>0</v>
      </c>
    </row>
    <row r="257" spans="1:11" ht="38.25" outlineLevel="6" x14ac:dyDescent="0.25">
      <c r="A257" s="6" t="s">
        <v>74</v>
      </c>
      <c r="B257" s="5" t="s">
        <v>56</v>
      </c>
      <c r="C257" s="21" t="s">
        <v>33</v>
      </c>
      <c r="D257" s="21" t="s">
        <v>247</v>
      </c>
      <c r="E257" s="5" t="s">
        <v>75</v>
      </c>
      <c r="F257" s="16">
        <v>4005000</v>
      </c>
      <c r="G257" s="15">
        <f t="shared" si="203"/>
        <v>4005</v>
      </c>
      <c r="H257" s="16">
        <v>0</v>
      </c>
      <c r="I257" s="15">
        <f t="shared" si="203"/>
        <v>0</v>
      </c>
      <c r="J257" s="16">
        <v>0</v>
      </c>
      <c r="K257" s="15">
        <f t="shared" ref="K257" si="224">J257/1000</f>
        <v>0</v>
      </c>
    </row>
    <row r="258" spans="1:11" outlineLevel="1" x14ac:dyDescent="0.25">
      <c r="A258" s="6" t="s">
        <v>248</v>
      </c>
      <c r="B258" s="5" t="s">
        <v>56</v>
      </c>
      <c r="C258" s="21" t="s">
        <v>35</v>
      </c>
      <c r="D258" s="21"/>
      <c r="E258" s="5"/>
      <c r="F258" s="16">
        <v>21942636.41</v>
      </c>
      <c r="G258" s="15">
        <f t="shared" si="203"/>
        <v>21942.636409999999</v>
      </c>
      <c r="H258" s="16">
        <v>14914148.300000001</v>
      </c>
      <c r="I258" s="15">
        <f t="shared" si="203"/>
        <v>14914.148300000001</v>
      </c>
      <c r="J258" s="16">
        <v>9339838.8399999999</v>
      </c>
      <c r="K258" s="15">
        <f t="shared" ref="K258" si="225">J258/1000</f>
        <v>9339.8388400000003</v>
      </c>
    </row>
    <row r="259" spans="1:11" outlineLevel="2" x14ac:dyDescent="0.25">
      <c r="A259" s="6" t="s">
        <v>249</v>
      </c>
      <c r="B259" s="5" t="s">
        <v>56</v>
      </c>
      <c r="C259" s="21" t="s">
        <v>36</v>
      </c>
      <c r="D259" s="21"/>
      <c r="E259" s="5"/>
      <c r="F259" s="16">
        <v>3387000</v>
      </c>
      <c r="G259" s="15">
        <f t="shared" si="203"/>
        <v>3387</v>
      </c>
      <c r="H259" s="16">
        <v>3087000</v>
      </c>
      <c r="I259" s="15">
        <f t="shared" si="203"/>
        <v>3087</v>
      </c>
      <c r="J259" s="16">
        <v>3087000</v>
      </c>
      <c r="K259" s="15">
        <f t="shared" ref="K259" si="226">J259/1000</f>
        <v>3087</v>
      </c>
    </row>
    <row r="260" spans="1:11" ht="25.5" outlineLevel="3" x14ac:dyDescent="0.25">
      <c r="A260" s="6" t="s">
        <v>59</v>
      </c>
      <c r="B260" s="5" t="s">
        <v>56</v>
      </c>
      <c r="C260" s="21" t="s">
        <v>36</v>
      </c>
      <c r="D260" s="21" t="s">
        <v>60</v>
      </c>
      <c r="E260" s="5"/>
      <c r="F260" s="16">
        <v>3387000</v>
      </c>
      <c r="G260" s="15">
        <f t="shared" si="203"/>
        <v>3387</v>
      </c>
      <c r="H260" s="16">
        <v>3087000</v>
      </c>
      <c r="I260" s="15">
        <f t="shared" si="203"/>
        <v>3087</v>
      </c>
      <c r="J260" s="16">
        <v>3087000</v>
      </c>
      <c r="K260" s="15">
        <f t="shared" ref="K260" si="227">J260/1000</f>
        <v>3087</v>
      </c>
    </row>
    <row r="261" spans="1:11" ht="25.5" outlineLevel="4" x14ac:dyDescent="0.25">
      <c r="A261" s="6" t="s">
        <v>61</v>
      </c>
      <c r="B261" s="5" t="s">
        <v>56</v>
      </c>
      <c r="C261" s="21" t="s">
        <v>36</v>
      </c>
      <c r="D261" s="21" t="s">
        <v>62</v>
      </c>
      <c r="E261" s="5"/>
      <c r="F261" s="16">
        <v>3387000</v>
      </c>
      <c r="G261" s="15">
        <f t="shared" si="203"/>
        <v>3387</v>
      </c>
      <c r="H261" s="16">
        <v>3087000</v>
      </c>
      <c r="I261" s="15">
        <f t="shared" si="203"/>
        <v>3087</v>
      </c>
      <c r="J261" s="16">
        <v>3087000</v>
      </c>
      <c r="K261" s="15">
        <f t="shared" ref="K261" si="228">J261/1000</f>
        <v>3087</v>
      </c>
    </row>
    <row r="262" spans="1:11" ht="64.5" customHeight="1" outlineLevel="5" x14ac:dyDescent="0.25">
      <c r="A262" s="6" t="s">
        <v>250</v>
      </c>
      <c r="B262" s="5" t="s">
        <v>56</v>
      </c>
      <c r="C262" s="21" t="s">
        <v>36</v>
      </c>
      <c r="D262" s="21" t="s">
        <v>251</v>
      </c>
      <c r="E262" s="5"/>
      <c r="F262" s="16">
        <v>3387000</v>
      </c>
      <c r="G262" s="15">
        <f t="shared" si="203"/>
        <v>3387</v>
      </c>
      <c r="H262" s="16">
        <v>3087000</v>
      </c>
      <c r="I262" s="15">
        <f t="shared" si="203"/>
        <v>3087</v>
      </c>
      <c r="J262" s="16">
        <v>3087000</v>
      </c>
      <c r="K262" s="15">
        <f t="shared" ref="K262" si="229">J262/1000</f>
        <v>3087</v>
      </c>
    </row>
    <row r="263" spans="1:11" ht="25.5" outlineLevel="6" x14ac:dyDescent="0.25">
      <c r="A263" s="6" t="s">
        <v>102</v>
      </c>
      <c r="B263" s="5" t="s">
        <v>56</v>
      </c>
      <c r="C263" s="21" t="s">
        <v>36</v>
      </c>
      <c r="D263" s="21" t="s">
        <v>251</v>
      </c>
      <c r="E263" s="5" t="s">
        <v>103</v>
      </c>
      <c r="F263" s="16">
        <v>3387000</v>
      </c>
      <c r="G263" s="15">
        <f t="shared" si="203"/>
        <v>3387</v>
      </c>
      <c r="H263" s="16">
        <v>3087000</v>
      </c>
      <c r="I263" s="15">
        <f t="shared" si="203"/>
        <v>3087</v>
      </c>
      <c r="J263" s="16">
        <v>3087000</v>
      </c>
      <c r="K263" s="15">
        <f t="shared" ref="K263" si="230">J263/1000</f>
        <v>3087</v>
      </c>
    </row>
    <row r="264" spans="1:11" outlineLevel="2" x14ac:dyDescent="0.25">
      <c r="A264" s="6" t="s">
        <v>252</v>
      </c>
      <c r="B264" s="5" t="s">
        <v>56</v>
      </c>
      <c r="C264" s="21" t="s">
        <v>37</v>
      </c>
      <c r="D264" s="21"/>
      <c r="E264" s="5"/>
      <c r="F264" s="16">
        <v>17460650.41</v>
      </c>
      <c r="G264" s="15">
        <f t="shared" si="203"/>
        <v>17460.650409999998</v>
      </c>
      <c r="H264" s="16">
        <v>11060658.1</v>
      </c>
      <c r="I264" s="15">
        <f t="shared" si="203"/>
        <v>11060.658099999999</v>
      </c>
      <c r="J264" s="16">
        <v>5924343.04</v>
      </c>
      <c r="K264" s="15">
        <f t="shared" ref="K264" si="231">J264/1000</f>
        <v>5924.3430399999997</v>
      </c>
    </row>
    <row r="265" spans="1:11" ht="25.5" outlineLevel="3" x14ac:dyDescent="0.25">
      <c r="A265" s="6" t="s">
        <v>76</v>
      </c>
      <c r="B265" s="5" t="s">
        <v>56</v>
      </c>
      <c r="C265" s="21" t="s">
        <v>37</v>
      </c>
      <c r="D265" s="21" t="s">
        <v>77</v>
      </c>
      <c r="E265" s="5"/>
      <c r="F265" s="16">
        <v>17460650.41</v>
      </c>
      <c r="G265" s="15">
        <f t="shared" si="203"/>
        <v>17460.650409999998</v>
      </c>
      <c r="H265" s="16">
        <v>11060658.1</v>
      </c>
      <c r="I265" s="15">
        <f t="shared" si="203"/>
        <v>11060.658099999999</v>
      </c>
      <c r="J265" s="16">
        <v>5924343.04</v>
      </c>
      <c r="K265" s="15">
        <f t="shared" ref="K265" si="232">J265/1000</f>
        <v>5924.3430399999997</v>
      </c>
    </row>
    <row r="266" spans="1:11" ht="38.25" outlineLevel="4" x14ac:dyDescent="0.25">
      <c r="A266" s="6" t="s">
        <v>253</v>
      </c>
      <c r="B266" s="5" t="s">
        <v>56</v>
      </c>
      <c r="C266" s="21" t="s">
        <v>37</v>
      </c>
      <c r="D266" s="21" t="s">
        <v>254</v>
      </c>
      <c r="E266" s="5"/>
      <c r="F266" s="16">
        <v>1802300</v>
      </c>
      <c r="G266" s="15">
        <f t="shared" si="203"/>
        <v>1802.3</v>
      </c>
      <c r="H266" s="16">
        <v>2084000</v>
      </c>
      <c r="I266" s="15">
        <f t="shared" si="203"/>
        <v>2084</v>
      </c>
      <c r="J266" s="16">
        <v>2084000</v>
      </c>
      <c r="K266" s="15">
        <f t="shared" ref="K266" si="233">J266/1000</f>
        <v>2084</v>
      </c>
    </row>
    <row r="267" spans="1:11" ht="25.5" outlineLevel="5" x14ac:dyDescent="0.25">
      <c r="A267" s="6" t="s">
        <v>255</v>
      </c>
      <c r="B267" s="5" t="s">
        <v>56</v>
      </c>
      <c r="C267" s="21" t="s">
        <v>37</v>
      </c>
      <c r="D267" s="21" t="s">
        <v>256</v>
      </c>
      <c r="E267" s="5"/>
      <c r="F267" s="16">
        <v>480000</v>
      </c>
      <c r="G267" s="15">
        <f t="shared" si="203"/>
        <v>480</v>
      </c>
      <c r="H267" s="16">
        <v>480000</v>
      </c>
      <c r="I267" s="15">
        <f t="shared" si="203"/>
        <v>480</v>
      </c>
      <c r="J267" s="16">
        <v>480000</v>
      </c>
      <c r="K267" s="15">
        <f t="shared" ref="K267" si="234">J267/1000</f>
        <v>480</v>
      </c>
    </row>
    <row r="268" spans="1:11" ht="25.5" outlineLevel="6" x14ac:dyDescent="0.25">
      <c r="A268" s="6" t="s">
        <v>102</v>
      </c>
      <c r="B268" s="5" t="s">
        <v>56</v>
      </c>
      <c r="C268" s="21" t="s">
        <v>37</v>
      </c>
      <c r="D268" s="21" t="s">
        <v>256</v>
      </c>
      <c r="E268" s="5" t="s">
        <v>103</v>
      </c>
      <c r="F268" s="16">
        <v>480000</v>
      </c>
      <c r="G268" s="15">
        <f t="shared" si="203"/>
        <v>480</v>
      </c>
      <c r="H268" s="16">
        <v>480000</v>
      </c>
      <c r="I268" s="15">
        <f t="shared" si="203"/>
        <v>480</v>
      </c>
      <c r="J268" s="16">
        <v>480000</v>
      </c>
      <c r="K268" s="15">
        <f t="shared" ref="K268" si="235">J268/1000</f>
        <v>480</v>
      </c>
    </row>
    <row r="269" spans="1:11" ht="38.25" outlineLevel="5" x14ac:dyDescent="0.25">
      <c r="A269" s="6" t="s">
        <v>257</v>
      </c>
      <c r="B269" s="5" t="s">
        <v>56</v>
      </c>
      <c r="C269" s="21" t="s">
        <v>37</v>
      </c>
      <c r="D269" s="21" t="s">
        <v>258</v>
      </c>
      <c r="E269" s="5"/>
      <c r="F269" s="16">
        <v>1322300</v>
      </c>
      <c r="G269" s="15">
        <f t="shared" si="203"/>
        <v>1322.3</v>
      </c>
      <c r="H269" s="16">
        <v>1604000</v>
      </c>
      <c r="I269" s="15">
        <f t="shared" si="203"/>
        <v>1604</v>
      </c>
      <c r="J269" s="16">
        <v>1604000</v>
      </c>
      <c r="K269" s="15">
        <f t="shared" ref="K269" si="236">J269/1000</f>
        <v>1604</v>
      </c>
    </row>
    <row r="270" spans="1:11" ht="25.5" outlineLevel="6" x14ac:dyDescent="0.25">
      <c r="A270" s="6" t="s">
        <v>102</v>
      </c>
      <c r="B270" s="5" t="s">
        <v>56</v>
      </c>
      <c r="C270" s="21" t="s">
        <v>37</v>
      </c>
      <c r="D270" s="21" t="s">
        <v>258</v>
      </c>
      <c r="E270" s="5" t="s">
        <v>103</v>
      </c>
      <c r="F270" s="16">
        <v>1322300</v>
      </c>
      <c r="G270" s="15">
        <f t="shared" si="203"/>
        <v>1322.3</v>
      </c>
      <c r="H270" s="16">
        <v>1604000</v>
      </c>
      <c r="I270" s="15">
        <f t="shared" si="203"/>
        <v>1604</v>
      </c>
      <c r="J270" s="16">
        <v>1604000</v>
      </c>
      <c r="K270" s="15">
        <f t="shared" ref="K270" si="237">J270/1000</f>
        <v>1604</v>
      </c>
    </row>
    <row r="271" spans="1:11" ht="38.25" outlineLevel="4" x14ac:dyDescent="0.25">
      <c r="A271" s="6" t="s">
        <v>259</v>
      </c>
      <c r="B271" s="5" t="s">
        <v>56</v>
      </c>
      <c r="C271" s="21" t="s">
        <v>37</v>
      </c>
      <c r="D271" s="21" t="s">
        <v>260</v>
      </c>
      <c r="E271" s="5"/>
      <c r="F271" s="16">
        <v>2829456</v>
      </c>
      <c r="G271" s="15">
        <f t="shared" si="203"/>
        <v>2829.4560000000001</v>
      </c>
      <c r="H271" s="16">
        <v>0</v>
      </c>
      <c r="I271" s="15">
        <f t="shared" si="203"/>
        <v>0</v>
      </c>
      <c r="J271" s="16">
        <v>0</v>
      </c>
      <c r="K271" s="15">
        <f t="shared" ref="K271" si="238">J271/1000</f>
        <v>0</v>
      </c>
    </row>
    <row r="272" spans="1:11" outlineLevel="5" x14ac:dyDescent="0.25">
      <c r="A272" s="6" t="s">
        <v>261</v>
      </c>
      <c r="B272" s="5" t="s">
        <v>56</v>
      </c>
      <c r="C272" s="21" t="s">
        <v>37</v>
      </c>
      <c r="D272" s="21" t="s">
        <v>262</v>
      </c>
      <c r="E272" s="5"/>
      <c r="F272" s="16">
        <v>2829456</v>
      </c>
      <c r="G272" s="15">
        <f t="shared" si="203"/>
        <v>2829.4560000000001</v>
      </c>
      <c r="H272" s="16">
        <v>0</v>
      </c>
      <c r="I272" s="15">
        <f t="shared" si="203"/>
        <v>0</v>
      </c>
      <c r="J272" s="16">
        <v>0</v>
      </c>
      <c r="K272" s="15">
        <f t="shared" ref="K272" si="239">J272/1000</f>
        <v>0</v>
      </c>
    </row>
    <row r="273" spans="1:11" ht="25.5" outlineLevel="6" x14ac:dyDescent="0.25">
      <c r="A273" s="6" t="s">
        <v>102</v>
      </c>
      <c r="B273" s="5" t="s">
        <v>56</v>
      </c>
      <c r="C273" s="21" t="s">
        <v>37</v>
      </c>
      <c r="D273" s="21" t="s">
        <v>262</v>
      </c>
      <c r="E273" s="5" t="s">
        <v>103</v>
      </c>
      <c r="F273" s="16">
        <v>2829456</v>
      </c>
      <c r="G273" s="15">
        <f t="shared" si="203"/>
        <v>2829.4560000000001</v>
      </c>
      <c r="H273" s="16">
        <v>0</v>
      </c>
      <c r="I273" s="15">
        <f t="shared" si="203"/>
        <v>0</v>
      </c>
      <c r="J273" s="16">
        <v>0</v>
      </c>
      <c r="K273" s="15">
        <f t="shared" ref="K273" si="240">J273/1000</f>
        <v>0</v>
      </c>
    </row>
    <row r="274" spans="1:11" ht="38.25" outlineLevel="4" x14ac:dyDescent="0.25">
      <c r="A274" s="6" t="s">
        <v>82</v>
      </c>
      <c r="B274" s="5" t="s">
        <v>56</v>
      </c>
      <c r="C274" s="21" t="s">
        <v>37</v>
      </c>
      <c r="D274" s="21" t="s">
        <v>83</v>
      </c>
      <c r="E274" s="5"/>
      <c r="F274" s="16">
        <v>12828894.41</v>
      </c>
      <c r="G274" s="15">
        <f t="shared" si="203"/>
        <v>12828.894410000001</v>
      </c>
      <c r="H274" s="16">
        <v>8976658.0999999996</v>
      </c>
      <c r="I274" s="15">
        <f t="shared" si="203"/>
        <v>8976.6580999999987</v>
      </c>
      <c r="J274" s="16">
        <v>3840343.04</v>
      </c>
      <c r="K274" s="15">
        <f t="shared" ref="K274" si="241">J274/1000</f>
        <v>3840.3430400000002</v>
      </c>
    </row>
    <row r="275" spans="1:11" ht="25.5" outlineLevel="5" x14ac:dyDescent="0.25">
      <c r="A275" s="6" t="s">
        <v>84</v>
      </c>
      <c r="B275" s="5" t="s">
        <v>56</v>
      </c>
      <c r="C275" s="21" t="s">
        <v>37</v>
      </c>
      <c r="D275" s="21" t="s">
        <v>85</v>
      </c>
      <c r="E275" s="5"/>
      <c r="F275" s="16">
        <v>12828894.41</v>
      </c>
      <c r="G275" s="15">
        <f t="shared" si="203"/>
        <v>12828.894410000001</v>
      </c>
      <c r="H275" s="16">
        <v>8976658.0999999996</v>
      </c>
      <c r="I275" s="15">
        <f t="shared" si="203"/>
        <v>8976.6580999999987</v>
      </c>
      <c r="J275" s="16">
        <v>3840343.04</v>
      </c>
      <c r="K275" s="15">
        <f t="shared" ref="K275" si="242">J275/1000</f>
        <v>3840.3430400000002</v>
      </c>
    </row>
    <row r="276" spans="1:11" outlineLevel="6" x14ac:dyDescent="0.25">
      <c r="A276" s="6" t="s">
        <v>104</v>
      </c>
      <c r="B276" s="5" t="s">
        <v>56</v>
      </c>
      <c r="C276" s="21" t="s">
        <v>37</v>
      </c>
      <c r="D276" s="21" t="s">
        <v>85</v>
      </c>
      <c r="E276" s="5" t="s">
        <v>105</v>
      </c>
      <c r="F276" s="16">
        <v>12828894.41</v>
      </c>
      <c r="G276" s="15">
        <f t="shared" si="203"/>
        <v>12828.894410000001</v>
      </c>
      <c r="H276" s="16">
        <v>8976658.0999999996</v>
      </c>
      <c r="I276" s="15">
        <f t="shared" si="203"/>
        <v>8976.6580999999987</v>
      </c>
      <c r="J276" s="16">
        <v>3840343.04</v>
      </c>
      <c r="K276" s="15">
        <f t="shared" ref="K276" si="243">J276/1000</f>
        <v>3840.3430400000002</v>
      </c>
    </row>
    <row r="277" spans="1:11" outlineLevel="2" x14ac:dyDescent="0.25">
      <c r="A277" s="6" t="s">
        <v>263</v>
      </c>
      <c r="B277" s="5" t="s">
        <v>56</v>
      </c>
      <c r="C277" s="21" t="s">
        <v>38</v>
      </c>
      <c r="D277" s="21"/>
      <c r="E277" s="5"/>
      <c r="F277" s="16">
        <v>1094986</v>
      </c>
      <c r="G277" s="15">
        <f t="shared" si="203"/>
        <v>1094.9860000000001</v>
      </c>
      <c r="H277" s="16">
        <v>766490.2</v>
      </c>
      <c r="I277" s="15">
        <f t="shared" si="203"/>
        <v>766.49019999999996</v>
      </c>
      <c r="J277" s="16">
        <v>328495.8</v>
      </c>
      <c r="K277" s="15">
        <f t="shared" ref="K277" si="244">J277/1000</f>
        <v>328.49579999999997</v>
      </c>
    </row>
    <row r="278" spans="1:11" ht="25.5" outlineLevel="3" x14ac:dyDescent="0.25">
      <c r="A278" s="6" t="s">
        <v>76</v>
      </c>
      <c r="B278" s="5" t="s">
        <v>56</v>
      </c>
      <c r="C278" s="21" t="s">
        <v>38</v>
      </c>
      <c r="D278" s="21" t="s">
        <v>77</v>
      </c>
      <c r="E278" s="5"/>
      <c r="F278" s="16">
        <v>1094986</v>
      </c>
      <c r="G278" s="15">
        <f t="shared" si="203"/>
        <v>1094.9860000000001</v>
      </c>
      <c r="H278" s="16">
        <v>766490.2</v>
      </c>
      <c r="I278" s="15">
        <f t="shared" si="203"/>
        <v>766.49019999999996</v>
      </c>
      <c r="J278" s="16">
        <v>328495.8</v>
      </c>
      <c r="K278" s="15">
        <f t="shared" ref="K278" si="245">J278/1000</f>
        <v>328.49579999999997</v>
      </c>
    </row>
    <row r="279" spans="1:11" ht="25.5" outlineLevel="4" x14ac:dyDescent="0.25">
      <c r="A279" s="6" t="s">
        <v>78</v>
      </c>
      <c r="B279" s="5" t="s">
        <v>56</v>
      </c>
      <c r="C279" s="21" t="s">
        <v>38</v>
      </c>
      <c r="D279" s="21" t="s">
        <v>79</v>
      </c>
      <c r="E279" s="5"/>
      <c r="F279" s="16">
        <v>1094986</v>
      </c>
      <c r="G279" s="15">
        <f t="shared" si="203"/>
        <v>1094.9860000000001</v>
      </c>
      <c r="H279" s="16">
        <v>766490.2</v>
      </c>
      <c r="I279" s="15">
        <f t="shared" si="203"/>
        <v>766.49019999999996</v>
      </c>
      <c r="J279" s="16">
        <v>328495.8</v>
      </c>
      <c r="K279" s="15">
        <f t="shared" ref="K279" si="246">J279/1000</f>
        <v>328.49579999999997</v>
      </c>
    </row>
    <row r="280" spans="1:11" ht="102" outlineLevel="5" x14ac:dyDescent="0.25">
      <c r="A280" s="6" t="s">
        <v>80</v>
      </c>
      <c r="B280" s="5" t="s">
        <v>56</v>
      </c>
      <c r="C280" s="21" t="s">
        <v>38</v>
      </c>
      <c r="D280" s="21" t="s">
        <v>81</v>
      </c>
      <c r="E280" s="5"/>
      <c r="F280" s="16">
        <v>1094986</v>
      </c>
      <c r="G280" s="15">
        <f t="shared" si="203"/>
        <v>1094.9860000000001</v>
      </c>
      <c r="H280" s="16">
        <v>766490.2</v>
      </c>
      <c r="I280" s="15">
        <f t="shared" si="203"/>
        <v>766.49019999999996</v>
      </c>
      <c r="J280" s="16">
        <v>328495.8</v>
      </c>
      <c r="K280" s="15">
        <f t="shared" ref="K280" si="247">J280/1000</f>
        <v>328.49579999999997</v>
      </c>
    </row>
    <row r="281" spans="1:11" ht="38.25" outlineLevel="6" x14ac:dyDescent="0.25">
      <c r="A281" s="6" t="s">
        <v>74</v>
      </c>
      <c r="B281" s="5" t="s">
        <v>56</v>
      </c>
      <c r="C281" s="21" t="s">
        <v>38</v>
      </c>
      <c r="D281" s="21" t="s">
        <v>81</v>
      </c>
      <c r="E281" s="5" t="s">
        <v>75</v>
      </c>
      <c r="F281" s="16">
        <v>1094986</v>
      </c>
      <c r="G281" s="15">
        <f t="shared" si="203"/>
        <v>1094.9860000000001</v>
      </c>
      <c r="H281" s="16">
        <v>766490.2</v>
      </c>
      <c r="I281" s="15">
        <f t="shared" si="203"/>
        <v>766.49019999999996</v>
      </c>
      <c r="J281" s="16">
        <v>328495.8</v>
      </c>
      <c r="K281" s="15">
        <f t="shared" ref="K281" si="248">J281/1000</f>
        <v>328.49579999999997</v>
      </c>
    </row>
    <row r="282" spans="1:11" outlineLevel="1" x14ac:dyDescent="0.25">
      <c r="A282" s="6" t="s">
        <v>264</v>
      </c>
      <c r="B282" s="5" t="s">
        <v>56</v>
      </c>
      <c r="C282" s="21" t="s">
        <v>39</v>
      </c>
      <c r="D282" s="21"/>
      <c r="E282" s="5"/>
      <c r="F282" s="16">
        <v>340663311.67000002</v>
      </c>
      <c r="G282" s="15">
        <f t="shared" si="203"/>
        <v>340663.31167000002</v>
      </c>
      <c r="H282" s="16">
        <v>0</v>
      </c>
      <c r="I282" s="15">
        <f t="shared" si="203"/>
        <v>0</v>
      </c>
      <c r="J282" s="16">
        <v>0</v>
      </c>
      <c r="K282" s="15">
        <f t="shared" ref="K282" si="249">J282/1000</f>
        <v>0</v>
      </c>
    </row>
    <row r="283" spans="1:11" outlineLevel="2" x14ac:dyDescent="0.25">
      <c r="A283" s="6" t="s">
        <v>265</v>
      </c>
      <c r="B283" s="5" t="s">
        <v>56</v>
      </c>
      <c r="C283" s="21" t="s">
        <v>40</v>
      </c>
      <c r="D283" s="21"/>
      <c r="E283" s="5"/>
      <c r="F283" s="16">
        <v>340663311.67000002</v>
      </c>
      <c r="G283" s="15">
        <f t="shared" si="203"/>
        <v>340663.31167000002</v>
      </c>
      <c r="H283" s="16">
        <v>0</v>
      </c>
      <c r="I283" s="15">
        <f t="shared" si="203"/>
        <v>0</v>
      </c>
      <c r="J283" s="16">
        <v>0</v>
      </c>
      <c r="K283" s="15">
        <f t="shared" ref="K283" si="250">J283/1000</f>
        <v>0</v>
      </c>
    </row>
    <row r="284" spans="1:11" ht="38.25" outlineLevel="3" x14ac:dyDescent="0.25">
      <c r="A284" s="6" t="s">
        <v>266</v>
      </c>
      <c r="B284" s="5" t="s">
        <v>56</v>
      </c>
      <c r="C284" s="21" t="s">
        <v>40</v>
      </c>
      <c r="D284" s="21" t="s">
        <v>267</v>
      </c>
      <c r="E284" s="5"/>
      <c r="F284" s="16">
        <v>340663311.67000002</v>
      </c>
      <c r="G284" s="15">
        <f t="shared" si="203"/>
        <v>340663.31167000002</v>
      </c>
      <c r="H284" s="16">
        <v>0</v>
      </c>
      <c r="I284" s="15">
        <f t="shared" si="203"/>
        <v>0</v>
      </c>
      <c r="J284" s="16">
        <v>0</v>
      </c>
      <c r="K284" s="15">
        <f t="shared" ref="K284" si="251">J284/1000</f>
        <v>0</v>
      </c>
    </row>
    <row r="285" spans="1:11" ht="25.5" outlineLevel="4" x14ac:dyDescent="0.25">
      <c r="A285" s="6" t="s">
        <v>268</v>
      </c>
      <c r="B285" s="5" t="s">
        <v>56</v>
      </c>
      <c r="C285" s="21" t="s">
        <v>40</v>
      </c>
      <c r="D285" s="21" t="s">
        <v>269</v>
      </c>
      <c r="E285" s="5"/>
      <c r="F285" s="16">
        <v>340663311.67000002</v>
      </c>
      <c r="G285" s="15">
        <f t="shared" si="203"/>
        <v>340663.31167000002</v>
      </c>
      <c r="H285" s="16">
        <v>0</v>
      </c>
      <c r="I285" s="15">
        <f t="shared" si="203"/>
        <v>0</v>
      </c>
      <c r="J285" s="16">
        <v>0</v>
      </c>
      <c r="K285" s="15">
        <f t="shared" ref="K285" si="252">J285/1000</f>
        <v>0</v>
      </c>
    </row>
    <row r="286" spans="1:11" ht="63.75" outlineLevel="5" x14ac:dyDescent="0.25">
      <c r="A286" s="6" t="s">
        <v>270</v>
      </c>
      <c r="B286" s="5" t="s">
        <v>56</v>
      </c>
      <c r="C286" s="21" t="s">
        <v>40</v>
      </c>
      <c r="D286" s="21" t="s">
        <v>271</v>
      </c>
      <c r="E286" s="5"/>
      <c r="F286" s="16">
        <v>103655.7</v>
      </c>
      <c r="G286" s="15">
        <f t="shared" si="203"/>
        <v>103.6557</v>
      </c>
      <c r="H286" s="16">
        <v>0</v>
      </c>
      <c r="I286" s="15">
        <f t="shared" si="203"/>
        <v>0</v>
      </c>
      <c r="J286" s="16">
        <v>0</v>
      </c>
      <c r="K286" s="15">
        <f t="shared" ref="K286" si="253">J286/1000</f>
        <v>0</v>
      </c>
    </row>
    <row r="287" spans="1:11" ht="38.25" outlineLevel="6" x14ac:dyDescent="0.25">
      <c r="A287" s="6" t="s">
        <v>74</v>
      </c>
      <c r="B287" s="5" t="s">
        <v>56</v>
      </c>
      <c r="C287" s="21" t="s">
        <v>40</v>
      </c>
      <c r="D287" s="21" t="s">
        <v>271</v>
      </c>
      <c r="E287" s="5" t="s">
        <v>75</v>
      </c>
      <c r="F287" s="16">
        <v>103655.7</v>
      </c>
      <c r="G287" s="15">
        <f t="shared" si="203"/>
        <v>103.6557</v>
      </c>
      <c r="H287" s="16">
        <v>0</v>
      </c>
      <c r="I287" s="15">
        <f t="shared" si="203"/>
        <v>0</v>
      </c>
      <c r="J287" s="16">
        <v>0</v>
      </c>
      <c r="K287" s="15">
        <f t="shared" ref="K287" si="254">J287/1000</f>
        <v>0</v>
      </c>
    </row>
    <row r="288" spans="1:11" ht="38.25" outlineLevel="5" x14ac:dyDescent="0.25">
      <c r="A288" s="6" t="s">
        <v>272</v>
      </c>
      <c r="B288" s="5" t="s">
        <v>56</v>
      </c>
      <c r="C288" s="21" t="s">
        <v>40</v>
      </c>
      <c r="D288" s="21" t="s">
        <v>273</v>
      </c>
      <c r="E288" s="5"/>
      <c r="F288" s="16">
        <v>340559655.97000003</v>
      </c>
      <c r="G288" s="15">
        <f t="shared" si="203"/>
        <v>340559.65597000002</v>
      </c>
      <c r="H288" s="16">
        <v>0</v>
      </c>
      <c r="I288" s="15">
        <f t="shared" si="203"/>
        <v>0</v>
      </c>
      <c r="J288" s="16">
        <v>0</v>
      </c>
      <c r="K288" s="15">
        <f t="shared" ref="K288" si="255">J288/1000</f>
        <v>0</v>
      </c>
    </row>
    <row r="289" spans="1:11" ht="38.25" outlineLevel="6" x14ac:dyDescent="0.25">
      <c r="A289" s="6" t="s">
        <v>172</v>
      </c>
      <c r="B289" s="5" t="s">
        <v>56</v>
      </c>
      <c r="C289" s="21" t="s">
        <v>40</v>
      </c>
      <c r="D289" s="21" t="s">
        <v>273</v>
      </c>
      <c r="E289" s="5" t="s">
        <v>173</v>
      </c>
      <c r="F289" s="16">
        <v>340559655.97000003</v>
      </c>
      <c r="G289" s="15">
        <f t="shared" si="203"/>
        <v>340559.65597000002</v>
      </c>
      <c r="H289" s="16">
        <v>0</v>
      </c>
      <c r="I289" s="15">
        <f t="shared" si="203"/>
        <v>0</v>
      </c>
      <c r="J289" s="16">
        <v>0</v>
      </c>
      <c r="K289" s="15">
        <f t="shared" ref="K289" si="256">J289/1000</f>
        <v>0</v>
      </c>
    </row>
    <row r="290" spans="1:11" s="8" customFormat="1" ht="51" x14ac:dyDescent="0.2">
      <c r="A290" s="4" t="s">
        <v>406</v>
      </c>
      <c r="B290" s="7" t="s">
        <v>274</v>
      </c>
      <c r="C290" s="20"/>
      <c r="D290" s="20"/>
      <c r="E290" s="7"/>
      <c r="F290" s="14">
        <v>2016894</v>
      </c>
      <c r="G290" s="13">
        <f t="shared" si="203"/>
        <v>2016.894</v>
      </c>
      <c r="H290" s="14">
        <v>1545200</v>
      </c>
      <c r="I290" s="13">
        <f t="shared" si="203"/>
        <v>1545.2</v>
      </c>
      <c r="J290" s="14">
        <v>1545200</v>
      </c>
      <c r="K290" s="13">
        <f t="shared" ref="K290" si="257">J290/1000</f>
        <v>1545.2</v>
      </c>
    </row>
    <row r="291" spans="1:11" outlineLevel="1" x14ac:dyDescent="0.25">
      <c r="A291" s="6" t="s">
        <v>57</v>
      </c>
      <c r="B291" s="5" t="s">
        <v>274</v>
      </c>
      <c r="C291" s="21" t="s">
        <v>4</v>
      </c>
      <c r="D291" s="21"/>
      <c r="E291" s="5"/>
      <c r="F291" s="16">
        <v>2016894</v>
      </c>
      <c r="G291" s="15">
        <f t="shared" si="203"/>
        <v>2016.894</v>
      </c>
      <c r="H291" s="16">
        <v>1545200</v>
      </c>
      <c r="I291" s="15">
        <f t="shared" si="203"/>
        <v>1545.2</v>
      </c>
      <c r="J291" s="16">
        <v>1545200</v>
      </c>
      <c r="K291" s="15">
        <f t="shared" ref="K291" si="258">J291/1000</f>
        <v>1545.2</v>
      </c>
    </row>
    <row r="292" spans="1:11" ht="38.25" outlineLevel="2" x14ac:dyDescent="0.25">
      <c r="A292" s="6" t="s">
        <v>275</v>
      </c>
      <c r="B292" s="5" t="s">
        <v>274</v>
      </c>
      <c r="C292" s="21" t="s">
        <v>10</v>
      </c>
      <c r="D292" s="21"/>
      <c r="E292" s="5"/>
      <c r="F292" s="16">
        <v>2007783</v>
      </c>
      <c r="G292" s="15">
        <f t="shared" si="203"/>
        <v>2007.7829999999999</v>
      </c>
      <c r="H292" s="16">
        <v>1545200</v>
      </c>
      <c r="I292" s="15">
        <f t="shared" si="203"/>
        <v>1545.2</v>
      </c>
      <c r="J292" s="16">
        <v>1545200</v>
      </c>
      <c r="K292" s="15">
        <f t="shared" ref="K292" si="259">J292/1000</f>
        <v>1545.2</v>
      </c>
    </row>
    <row r="293" spans="1:11" outlineLevel="3" x14ac:dyDescent="0.25">
      <c r="A293" s="6" t="s">
        <v>107</v>
      </c>
      <c r="B293" s="5" t="s">
        <v>274</v>
      </c>
      <c r="C293" s="21" t="s">
        <v>10</v>
      </c>
      <c r="D293" s="21" t="s">
        <v>108</v>
      </c>
      <c r="E293" s="5"/>
      <c r="F293" s="16">
        <v>2007783</v>
      </c>
      <c r="G293" s="15">
        <f t="shared" si="203"/>
        <v>2007.7829999999999</v>
      </c>
      <c r="H293" s="16">
        <v>1545200</v>
      </c>
      <c r="I293" s="15">
        <f t="shared" si="203"/>
        <v>1545.2</v>
      </c>
      <c r="J293" s="16">
        <v>1545200</v>
      </c>
      <c r="K293" s="15">
        <f t="shared" ref="K293" si="260">J293/1000</f>
        <v>1545.2</v>
      </c>
    </row>
    <row r="294" spans="1:11" ht="51" outlineLevel="3" x14ac:dyDescent="0.25">
      <c r="A294" s="6" t="s">
        <v>465</v>
      </c>
      <c r="B294" s="5">
        <v>919</v>
      </c>
      <c r="C294" s="21" t="s">
        <v>10</v>
      </c>
      <c r="D294" s="21" t="s">
        <v>440</v>
      </c>
      <c r="E294" s="5"/>
      <c r="F294" s="16"/>
      <c r="G294" s="15">
        <v>2007.8</v>
      </c>
      <c r="H294" s="16"/>
      <c r="I294" s="15">
        <v>1545.2</v>
      </c>
      <c r="J294" s="16"/>
      <c r="K294" s="15">
        <v>1545.2</v>
      </c>
    </row>
    <row r="295" spans="1:11" ht="63.75" outlineLevel="6" x14ac:dyDescent="0.25">
      <c r="A295" s="6" t="s">
        <v>65</v>
      </c>
      <c r="B295" s="5" t="s">
        <v>274</v>
      </c>
      <c r="C295" s="21" t="s">
        <v>10</v>
      </c>
      <c r="D295" s="21" t="s">
        <v>440</v>
      </c>
      <c r="E295" s="5" t="s">
        <v>66</v>
      </c>
      <c r="F295" s="16">
        <v>1957783</v>
      </c>
      <c r="G295" s="15">
        <f t="shared" si="203"/>
        <v>1957.7829999999999</v>
      </c>
      <c r="H295" s="16">
        <v>1495200</v>
      </c>
      <c r="I295" s="15">
        <f t="shared" si="203"/>
        <v>1495.2</v>
      </c>
      <c r="J295" s="16">
        <v>1495200</v>
      </c>
      <c r="K295" s="15">
        <f t="shared" ref="K295" si="261">J295/1000</f>
        <v>1495.2</v>
      </c>
    </row>
    <row r="296" spans="1:11" ht="38.25" outlineLevel="6" x14ac:dyDescent="0.25">
      <c r="A296" s="6" t="s">
        <v>74</v>
      </c>
      <c r="B296" s="5" t="s">
        <v>274</v>
      </c>
      <c r="C296" s="21" t="s">
        <v>10</v>
      </c>
      <c r="D296" s="21" t="s">
        <v>440</v>
      </c>
      <c r="E296" s="5" t="s">
        <v>75</v>
      </c>
      <c r="F296" s="16">
        <v>50000</v>
      </c>
      <c r="G296" s="15">
        <f t="shared" si="203"/>
        <v>50</v>
      </c>
      <c r="H296" s="16">
        <v>50000</v>
      </c>
      <c r="I296" s="15">
        <f t="shared" si="203"/>
        <v>50</v>
      </c>
      <c r="J296" s="16">
        <v>50000</v>
      </c>
      <c r="K296" s="15">
        <f t="shared" ref="K296" si="262">J296/1000</f>
        <v>50</v>
      </c>
    </row>
    <row r="297" spans="1:11" outlineLevel="2" x14ac:dyDescent="0.25">
      <c r="A297" s="6" t="s">
        <v>110</v>
      </c>
      <c r="B297" s="5" t="s">
        <v>274</v>
      </c>
      <c r="C297" s="21" t="s">
        <v>13</v>
      </c>
      <c r="D297" s="21"/>
      <c r="E297" s="5"/>
      <c r="F297" s="16">
        <v>9111</v>
      </c>
      <c r="G297" s="15">
        <f t="shared" si="203"/>
        <v>9.1110000000000007</v>
      </c>
      <c r="H297" s="16">
        <v>0</v>
      </c>
      <c r="I297" s="15">
        <f t="shared" si="203"/>
        <v>0</v>
      </c>
      <c r="J297" s="16">
        <v>0</v>
      </c>
      <c r="K297" s="15">
        <f t="shared" ref="K297" si="263">J297/1000</f>
        <v>0</v>
      </c>
    </row>
    <row r="298" spans="1:11" ht="38.25" outlineLevel="3" x14ac:dyDescent="0.25">
      <c r="A298" s="6" t="s">
        <v>125</v>
      </c>
      <c r="B298" s="5" t="s">
        <v>274</v>
      </c>
      <c r="C298" s="21" t="s">
        <v>13</v>
      </c>
      <c r="D298" s="21" t="s">
        <v>126</v>
      </c>
      <c r="E298" s="5"/>
      <c r="F298" s="16">
        <v>9111</v>
      </c>
      <c r="G298" s="15">
        <f t="shared" si="203"/>
        <v>9.1110000000000007</v>
      </c>
      <c r="H298" s="16">
        <v>0</v>
      </c>
      <c r="I298" s="15">
        <f t="shared" si="203"/>
        <v>0</v>
      </c>
      <c r="J298" s="16">
        <v>0</v>
      </c>
      <c r="K298" s="15">
        <f t="shared" ref="K298" si="264">J298/1000</f>
        <v>0</v>
      </c>
    </row>
    <row r="299" spans="1:11" ht="27.75" customHeight="1" outlineLevel="4" x14ac:dyDescent="0.25">
      <c r="A299" s="6" t="s">
        <v>127</v>
      </c>
      <c r="B299" s="5" t="s">
        <v>274</v>
      </c>
      <c r="C299" s="21" t="s">
        <v>13</v>
      </c>
      <c r="D299" s="21" t="s">
        <v>128</v>
      </c>
      <c r="E299" s="5"/>
      <c r="F299" s="16">
        <v>9111</v>
      </c>
      <c r="G299" s="15">
        <f t="shared" si="203"/>
        <v>9.1110000000000007</v>
      </c>
      <c r="H299" s="16">
        <v>0</v>
      </c>
      <c r="I299" s="15">
        <f t="shared" si="203"/>
        <v>0</v>
      </c>
      <c r="J299" s="16">
        <v>0</v>
      </c>
      <c r="K299" s="15">
        <f t="shared" ref="K299" si="265">J299/1000</f>
        <v>0</v>
      </c>
    </row>
    <row r="300" spans="1:11" ht="38.25" outlineLevel="5" x14ac:dyDescent="0.25">
      <c r="A300" s="6" t="s">
        <v>129</v>
      </c>
      <c r="B300" s="5" t="s">
        <v>274</v>
      </c>
      <c r="C300" s="21" t="s">
        <v>13</v>
      </c>
      <c r="D300" s="21" t="s">
        <v>130</v>
      </c>
      <c r="E300" s="5"/>
      <c r="F300" s="16">
        <v>9111</v>
      </c>
      <c r="G300" s="15">
        <f t="shared" si="203"/>
        <v>9.1110000000000007</v>
      </c>
      <c r="H300" s="16">
        <v>0</v>
      </c>
      <c r="I300" s="15">
        <f t="shared" si="203"/>
        <v>0</v>
      </c>
      <c r="J300" s="16">
        <v>0</v>
      </c>
      <c r="K300" s="15">
        <f t="shared" ref="K300" si="266">J300/1000</f>
        <v>0</v>
      </c>
    </row>
    <row r="301" spans="1:11" ht="38.25" outlineLevel="6" x14ac:dyDescent="0.25">
      <c r="A301" s="6" t="s">
        <v>74</v>
      </c>
      <c r="B301" s="5" t="s">
        <v>274</v>
      </c>
      <c r="C301" s="21" t="s">
        <v>13</v>
      </c>
      <c r="D301" s="21" t="s">
        <v>130</v>
      </c>
      <c r="E301" s="5" t="s">
        <v>75</v>
      </c>
      <c r="F301" s="16">
        <v>9111</v>
      </c>
      <c r="G301" s="15">
        <f t="shared" si="203"/>
        <v>9.1110000000000007</v>
      </c>
      <c r="H301" s="16">
        <v>0</v>
      </c>
      <c r="I301" s="15">
        <f t="shared" si="203"/>
        <v>0</v>
      </c>
      <c r="J301" s="16">
        <v>0</v>
      </c>
      <c r="K301" s="15">
        <f t="shared" ref="K301" si="267">J301/1000</f>
        <v>0</v>
      </c>
    </row>
    <row r="302" spans="1:11" s="8" customFormat="1" ht="25.5" x14ac:dyDescent="0.2">
      <c r="A302" s="4" t="s">
        <v>276</v>
      </c>
      <c r="B302" s="7" t="s">
        <v>277</v>
      </c>
      <c r="C302" s="20"/>
      <c r="D302" s="20"/>
      <c r="E302" s="7"/>
      <c r="F302" s="14">
        <v>447147098.31999999</v>
      </c>
      <c r="G302" s="13">
        <f>F302/1000+115</f>
        <v>447262.09831999999</v>
      </c>
      <c r="H302" s="14">
        <v>394105535.47000003</v>
      </c>
      <c r="I302" s="13">
        <f t="shared" ref="G302:I375" si="268">H302/1000</f>
        <v>394105.53547</v>
      </c>
      <c r="J302" s="14">
        <v>394114837.80000001</v>
      </c>
      <c r="K302" s="13">
        <f t="shared" ref="K302" si="269">J302/1000</f>
        <v>394114.83780000004</v>
      </c>
    </row>
    <row r="303" spans="1:11" outlineLevel="1" x14ac:dyDescent="0.25">
      <c r="A303" s="6" t="s">
        <v>57</v>
      </c>
      <c r="B303" s="5" t="s">
        <v>277</v>
      </c>
      <c r="C303" s="21" t="s">
        <v>4</v>
      </c>
      <c r="D303" s="21"/>
      <c r="E303" s="5"/>
      <c r="F303" s="16">
        <v>1934606</v>
      </c>
      <c r="G303" s="15">
        <f t="shared" si="268"/>
        <v>1934.606</v>
      </c>
      <c r="H303" s="16">
        <v>1662600</v>
      </c>
      <c r="I303" s="15">
        <f t="shared" si="268"/>
        <v>1662.6</v>
      </c>
      <c r="J303" s="16">
        <v>1662600</v>
      </c>
      <c r="K303" s="15">
        <f t="shared" ref="K303" si="270">J303/1000</f>
        <v>1662.6</v>
      </c>
    </row>
    <row r="304" spans="1:11" outlineLevel="2" x14ac:dyDescent="0.25">
      <c r="A304" s="6" t="s">
        <v>110</v>
      </c>
      <c r="B304" s="5" t="s">
        <v>277</v>
      </c>
      <c r="C304" s="21" t="s">
        <v>13</v>
      </c>
      <c r="D304" s="21"/>
      <c r="E304" s="5"/>
      <c r="F304" s="16">
        <v>1934606</v>
      </c>
      <c r="G304" s="15">
        <f t="shared" si="268"/>
        <v>1934.606</v>
      </c>
      <c r="H304" s="16">
        <v>1662600</v>
      </c>
      <c r="I304" s="15">
        <f t="shared" si="268"/>
        <v>1662.6</v>
      </c>
      <c r="J304" s="16">
        <v>1662600</v>
      </c>
      <c r="K304" s="15">
        <f t="shared" ref="K304" si="271">J304/1000</f>
        <v>1662.6</v>
      </c>
    </row>
    <row r="305" spans="1:11" ht="38.25" outlineLevel="3" x14ac:dyDescent="0.25">
      <c r="A305" s="6" t="s">
        <v>266</v>
      </c>
      <c r="B305" s="5" t="s">
        <v>277</v>
      </c>
      <c r="C305" s="21" t="s">
        <v>13</v>
      </c>
      <c r="D305" s="21" t="s">
        <v>267</v>
      </c>
      <c r="E305" s="5"/>
      <c r="F305" s="16">
        <v>15000</v>
      </c>
      <c r="G305" s="15">
        <f t="shared" si="268"/>
        <v>15</v>
      </c>
      <c r="H305" s="16">
        <v>15000</v>
      </c>
      <c r="I305" s="15">
        <f t="shared" si="268"/>
        <v>15</v>
      </c>
      <c r="J305" s="16">
        <v>15000</v>
      </c>
      <c r="K305" s="15">
        <f t="shared" ref="K305" si="272">J305/1000</f>
        <v>15</v>
      </c>
    </row>
    <row r="306" spans="1:11" ht="25.5" outlineLevel="4" x14ac:dyDescent="0.25">
      <c r="A306" s="6" t="s">
        <v>278</v>
      </c>
      <c r="B306" s="5" t="s">
        <v>277</v>
      </c>
      <c r="C306" s="21" t="s">
        <v>13</v>
      </c>
      <c r="D306" s="21" t="s">
        <v>279</v>
      </c>
      <c r="E306" s="5"/>
      <c r="F306" s="16">
        <v>15000</v>
      </c>
      <c r="G306" s="15">
        <f t="shared" si="268"/>
        <v>15</v>
      </c>
      <c r="H306" s="16">
        <v>15000</v>
      </c>
      <c r="I306" s="15">
        <f t="shared" si="268"/>
        <v>15</v>
      </c>
      <c r="J306" s="16">
        <v>15000</v>
      </c>
      <c r="K306" s="15">
        <f t="shared" ref="K306" si="273">J306/1000</f>
        <v>15</v>
      </c>
    </row>
    <row r="307" spans="1:11" ht="76.5" outlineLevel="5" x14ac:dyDescent="0.25">
      <c r="A307" s="6" t="s">
        <v>280</v>
      </c>
      <c r="B307" s="5" t="s">
        <v>277</v>
      </c>
      <c r="C307" s="21" t="s">
        <v>13</v>
      </c>
      <c r="D307" s="21" t="s">
        <v>281</v>
      </c>
      <c r="E307" s="5"/>
      <c r="F307" s="16">
        <v>10000</v>
      </c>
      <c r="G307" s="15">
        <f t="shared" si="268"/>
        <v>10</v>
      </c>
      <c r="H307" s="16">
        <v>10000</v>
      </c>
      <c r="I307" s="15">
        <f t="shared" si="268"/>
        <v>10</v>
      </c>
      <c r="J307" s="16">
        <v>10000</v>
      </c>
      <c r="K307" s="15">
        <f t="shared" ref="K307" si="274">J307/1000</f>
        <v>10</v>
      </c>
    </row>
    <row r="308" spans="1:11" ht="38.25" outlineLevel="6" x14ac:dyDescent="0.25">
      <c r="A308" s="6" t="s">
        <v>168</v>
      </c>
      <c r="B308" s="5" t="s">
        <v>277</v>
      </c>
      <c r="C308" s="21" t="s">
        <v>13</v>
      </c>
      <c r="D308" s="21" t="s">
        <v>281</v>
      </c>
      <c r="E308" s="5" t="s">
        <v>169</v>
      </c>
      <c r="F308" s="16">
        <v>10000</v>
      </c>
      <c r="G308" s="15">
        <f t="shared" si="268"/>
        <v>10</v>
      </c>
      <c r="H308" s="16">
        <v>10000</v>
      </c>
      <c r="I308" s="15">
        <f t="shared" si="268"/>
        <v>10</v>
      </c>
      <c r="J308" s="16">
        <v>10000</v>
      </c>
      <c r="K308" s="15">
        <f t="shared" ref="K308" si="275">J308/1000</f>
        <v>10</v>
      </c>
    </row>
    <row r="309" spans="1:11" ht="89.25" outlineLevel="5" x14ac:dyDescent="0.25">
      <c r="A309" s="6" t="s">
        <v>282</v>
      </c>
      <c r="B309" s="5" t="s">
        <v>277</v>
      </c>
      <c r="C309" s="21" t="s">
        <v>13</v>
      </c>
      <c r="D309" s="21" t="s">
        <v>283</v>
      </c>
      <c r="E309" s="5"/>
      <c r="F309" s="16">
        <v>5000</v>
      </c>
      <c r="G309" s="15">
        <f t="shared" si="268"/>
        <v>5</v>
      </c>
      <c r="H309" s="16">
        <v>5000</v>
      </c>
      <c r="I309" s="15">
        <f t="shared" si="268"/>
        <v>5</v>
      </c>
      <c r="J309" s="16">
        <v>5000</v>
      </c>
      <c r="K309" s="15">
        <f t="shared" ref="K309" si="276">J309/1000</f>
        <v>5</v>
      </c>
    </row>
    <row r="310" spans="1:11" ht="38.25" outlineLevel="6" x14ac:dyDescent="0.25">
      <c r="A310" s="6" t="s">
        <v>168</v>
      </c>
      <c r="B310" s="5" t="s">
        <v>277</v>
      </c>
      <c r="C310" s="21" t="s">
        <v>13</v>
      </c>
      <c r="D310" s="21" t="s">
        <v>283</v>
      </c>
      <c r="E310" s="5" t="s">
        <v>169</v>
      </c>
      <c r="F310" s="16">
        <v>5000</v>
      </c>
      <c r="G310" s="15">
        <f t="shared" si="268"/>
        <v>5</v>
      </c>
      <c r="H310" s="16">
        <v>5000</v>
      </c>
      <c r="I310" s="15">
        <f t="shared" si="268"/>
        <v>5</v>
      </c>
      <c r="J310" s="16">
        <v>5000</v>
      </c>
      <c r="K310" s="15">
        <f t="shared" ref="K310" si="277">J310/1000</f>
        <v>5</v>
      </c>
    </row>
    <row r="311" spans="1:11" ht="25.5" outlineLevel="3" x14ac:dyDescent="0.25">
      <c r="A311" s="6" t="s">
        <v>242</v>
      </c>
      <c r="B311" s="5" t="s">
        <v>277</v>
      </c>
      <c r="C311" s="21" t="s">
        <v>13</v>
      </c>
      <c r="D311" s="21" t="s">
        <v>243</v>
      </c>
      <c r="E311" s="5"/>
      <c r="F311" s="16">
        <v>710600</v>
      </c>
      <c r="G311" s="15">
        <f t="shared" si="268"/>
        <v>710.6</v>
      </c>
      <c r="H311" s="16">
        <v>710600</v>
      </c>
      <c r="I311" s="15">
        <f t="shared" si="268"/>
        <v>710.6</v>
      </c>
      <c r="J311" s="16">
        <v>710600</v>
      </c>
      <c r="K311" s="15">
        <f t="shared" ref="K311" si="278">J311/1000</f>
        <v>710.6</v>
      </c>
    </row>
    <row r="312" spans="1:11" ht="25.5" outlineLevel="4" x14ac:dyDescent="0.25">
      <c r="A312" s="6" t="s">
        <v>284</v>
      </c>
      <c r="B312" s="5" t="s">
        <v>277</v>
      </c>
      <c r="C312" s="21" t="s">
        <v>13</v>
      </c>
      <c r="D312" s="21" t="s">
        <v>285</v>
      </c>
      <c r="E312" s="5"/>
      <c r="F312" s="16">
        <v>710600</v>
      </c>
      <c r="G312" s="15">
        <f t="shared" si="268"/>
        <v>710.6</v>
      </c>
      <c r="H312" s="16">
        <v>710600</v>
      </c>
      <c r="I312" s="15">
        <f t="shared" si="268"/>
        <v>710.6</v>
      </c>
      <c r="J312" s="16">
        <v>710600</v>
      </c>
      <c r="K312" s="15">
        <f t="shared" ref="K312" si="279">J312/1000</f>
        <v>710.6</v>
      </c>
    </row>
    <row r="313" spans="1:11" ht="25.5" outlineLevel="5" x14ac:dyDescent="0.25">
      <c r="A313" s="6" t="s">
        <v>286</v>
      </c>
      <c r="B313" s="5" t="s">
        <v>277</v>
      </c>
      <c r="C313" s="21" t="s">
        <v>13</v>
      </c>
      <c r="D313" s="21" t="s">
        <v>287</v>
      </c>
      <c r="E313" s="5"/>
      <c r="F313" s="16">
        <v>710600</v>
      </c>
      <c r="G313" s="15">
        <f t="shared" si="268"/>
        <v>710.6</v>
      </c>
      <c r="H313" s="16">
        <v>710600</v>
      </c>
      <c r="I313" s="15">
        <f t="shared" si="268"/>
        <v>710.6</v>
      </c>
      <c r="J313" s="16">
        <v>710600</v>
      </c>
      <c r="K313" s="15">
        <f t="shared" ref="K313" si="280">J313/1000</f>
        <v>710.6</v>
      </c>
    </row>
    <row r="314" spans="1:11" ht="38.25" outlineLevel="6" x14ac:dyDescent="0.25">
      <c r="A314" s="6" t="s">
        <v>74</v>
      </c>
      <c r="B314" s="5" t="s">
        <v>277</v>
      </c>
      <c r="C314" s="21" t="s">
        <v>13</v>
      </c>
      <c r="D314" s="21" t="s">
        <v>287</v>
      </c>
      <c r="E314" s="5" t="s">
        <v>75</v>
      </c>
      <c r="F314" s="16">
        <v>191600</v>
      </c>
      <c r="G314" s="15">
        <f t="shared" si="268"/>
        <v>191.6</v>
      </c>
      <c r="H314" s="16">
        <v>191600</v>
      </c>
      <c r="I314" s="15">
        <f t="shared" si="268"/>
        <v>191.6</v>
      </c>
      <c r="J314" s="16">
        <v>191600</v>
      </c>
      <c r="K314" s="15">
        <f t="shared" ref="K314" si="281">J314/1000</f>
        <v>191.6</v>
      </c>
    </row>
    <row r="315" spans="1:11" ht="38.25" outlineLevel="6" x14ac:dyDescent="0.25">
      <c r="A315" s="6" t="s">
        <v>168</v>
      </c>
      <c r="B315" s="5" t="s">
        <v>277</v>
      </c>
      <c r="C315" s="21" t="s">
        <v>13</v>
      </c>
      <c r="D315" s="21" t="s">
        <v>287</v>
      </c>
      <c r="E315" s="5" t="s">
        <v>169</v>
      </c>
      <c r="F315" s="16">
        <v>519000</v>
      </c>
      <c r="G315" s="15">
        <f t="shared" si="268"/>
        <v>519</v>
      </c>
      <c r="H315" s="16">
        <v>519000</v>
      </c>
      <c r="I315" s="15">
        <f t="shared" si="268"/>
        <v>519</v>
      </c>
      <c r="J315" s="16">
        <v>519000</v>
      </c>
      <c r="K315" s="15">
        <f t="shared" ref="K315" si="282">J315/1000</f>
        <v>519</v>
      </c>
    </row>
    <row r="316" spans="1:11" ht="38.25" outlineLevel="3" x14ac:dyDescent="0.25">
      <c r="A316" s="6" t="s">
        <v>185</v>
      </c>
      <c r="B316" s="5" t="s">
        <v>277</v>
      </c>
      <c r="C316" s="21" t="s">
        <v>13</v>
      </c>
      <c r="D316" s="21" t="s">
        <v>186</v>
      </c>
      <c r="E316" s="5"/>
      <c r="F316" s="16">
        <v>917000</v>
      </c>
      <c r="G316" s="15">
        <f t="shared" si="268"/>
        <v>917</v>
      </c>
      <c r="H316" s="16">
        <v>917000</v>
      </c>
      <c r="I316" s="15">
        <f t="shared" si="268"/>
        <v>917</v>
      </c>
      <c r="J316" s="16">
        <v>917000</v>
      </c>
      <c r="K316" s="15">
        <f t="shared" ref="K316" si="283">J316/1000</f>
        <v>917</v>
      </c>
    </row>
    <row r="317" spans="1:11" ht="51" outlineLevel="4" x14ac:dyDescent="0.25">
      <c r="A317" s="6" t="s">
        <v>288</v>
      </c>
      <c r="B317" s="5" t="s">
        <v>277</v>
      </c>
      <c r="C317" s="21" t="s">
        <v>13</v>
      </c>
      <c r="D317" s="21" t="s">
        <v>289</v>
      </c>
      <c r="E317" s="5"/>
      <c r="F317" s="16">
        <v>917000</v>
      </c>
      <c r="G317" s="15">
        <f t="shared" si="268"/>
        <v>917</v>
      </c>
      <c r="H317" s="16">
        <v>917000</v>
      </c>
      <c r="I317" s="15">
        <f t="shared" si="268"/>
        <v>917</v>
      </c>
      <c r="J317" s="16">
        <v>917000</v>
      </c>
      <c r="K317" s="15">
        <f t="shared" ref="K317" si="284">J317/1000</f>
        <v>917</v>
      </c>
    </row>
    <row r="318" spans="1:11" ht="25.5" outlineLevel="5" x14ac:dyDescent="0.25">
      <c r="A318" s="6" t="s">
        <v>290</v>
      </c>
      <c r="B318" s="5" t="s">
        <v>277</v>
      </c>
      <c r="C318" s="21" t="s">
        <v>13</v>
      </c>
      <c r="D318" s="21" t="s">
        <v>291</v>
      </c>
      <c r="E318" s="5"/>
      <c r="F318" s="16">
        <v>917000</v>
      </c>
      <c r="G318" s="15">
        <f t="shared" si="268"/>
        <v>917</v>
      </c>
      <c r="H318" s="16">
        <v>917000</v>
      </c>
      <c r="I318" s="15">
        <f t="shared" si="268"/>
        <v>917</v>
      </c>
      <c r="J318" s="16">
        <v>917000</v>
      </c>
      <c r="K318" s="15">
        <f t="shared" ref="K318" si="285">J318/1000</f>
        <v>917</v>
      </c>
    </row>
    <row r="319" spans="1:11" ht="38.25" outlineLevel="6" x14ac:dyDescent="0.25">
      <c r="A319" s="6" t="s">
        <v>168</v>
      </c>
      <c r="B319" s="5" t="s">
        <v>277</v>
      </c>
      <c r="C319" s="21" t="s">
        <v>13</v>
      </c>
      <c r="D319" s="21" t="s">
        <v>291</v>
      </c>
      <c r="E319" s="5" t="s">
        <v>169</v>
      </c>
      <c r="F319" s="16">
        <v>917000</v>
      </c>
      <c r="G319" s="15">
        <f t="shared" si="268"/>
        <v>917</v>
      </c>
      <c r="H319" s="16">
        <v>917000</v>
      </c>
      <c r="I319" s="15">
        <f t="shared" si="268"/>
        <v>917</v>
      </c>
      <c r="J319" s="16">
        <v>917000</v>
      </c>
      <c r="K319" s="15">
        <f t="shared" ref="K319" si="286">J319/1000</f>
        <v>917</v>
      </c>
    </row>
    <row r="320" spans="1:11" ht="38.25" outlineLevel="3" x14ac:dyDescent="0.25">
      <c r="A320" s="6" t="s">
        <v>125</v>
      </c>
      <c r="B320" s="5" t="s">
        <v>277</v>
      </c>
      <c r="C320" s="21" t="s">
        <v>13</v>
      </c>
      <c r="D320" s="21" t="s">
        <v>126</v>
      </c>
      <c r="E320" s="5"/>
      <c r="F320" s="16">
        <v>35150</v>
      </c>
      <c r="G320" s="15">
        <f t="shared" si="268"/>
        <v>35.15</v>
      </c>
      <c r="H320" s="16">
        <v>0</v>
      </c>
      <c r="I320" s="15">
        <f t="shared" si="268"/>
        <v>0</v>
      </c>
      <c r="J320" s="16">
        <v>0</v>
      </c>
      <c r="K320" s="15">
        <f t="shared" ref="K320" si="287">J320/1000</f>
        <v>0</v>
      </c>
    </row>
    <row r="321" spans="1:11" ht="38.25" outlineLevel="4" x14ac:dyDescent="0.25">
      <c r="A321" s="6" t="s">
        <v>127</v>
      </c>
      <c r="B321" s="5" t="s">
        <v>277</v>
      </c>
      <c r="C321" s="21" t="s">
        <v>13</v>
      </c>
      <c r="D321" s="21" t="s">
        <v>128</v>
      </c>
      <c r="E321" s="5"/>
      <c r="F321" s="16">
        <v>35150</v>
      </c>
      <c r="G321" s="15">
        <f t="shared" si="268"/>
        <v>35.15</v>
      </c>
      <c r="H321" s="16">
        <v>0</v>
      </c>
      <c r="I321" s="15">
        <f t="shared" si="268"/>
        <v>0</v>
      </c>
      <c r="J321" s="16">
        <v>0</v>
      </c>
      <c r="K321" s="15">
        <f t="shared" ref="K321" si="288">J321/1000</f>
        <v>0</v>
      </c>
    </row>
    <row r="322" spans="1:11" ht="38.25" outlineLevel="5" x14ac:dyDescent="0.25">
      <c r="A322" s="6" t="s">
        <v>129</v>
      </c>
      <c r="B322" s="5" t="s">
        <v>277</v>
      </c>
      <c r="C322" s="21" t="s">
        <v>13</v>
      </c>
      <c r="D322" s="21" t="s">
        <v>130</v>
      </c>
      <c r="E322" s="5"/>
      <c r="F322" s="16">
        <v>35150</v>
      </c>
      <c r="G322" s="15">
        <f t="shared" si="268"/>
        <v>35.15</v>
      </c>
      <c r="H322" s="16">
        <v>0</v>
      </c>
      <c r="I322" s="15">
        <f t="shared" si="268"/>
        <v>0</v>
      </c>
      <c r="J322" s="16">
        <v>0</v>
      </c>
      <c r="K322" s="15">
        <f t="shared" ref="K322" si="289">J322/1000</f>
        <v>0</v>
      </c>
    </row>
    <row r="323" spans="1:11" ht="38.25" outlineLevel="6" x14ac:dyDescent="0.25">
      <c r="A323" s="6" t="s">
        <v>74</v>
      </c>
      <c r="B323" s="5" t="s">
        <v>277</v>
      </c>
      <c r="C323" s="21" t="s">
        <v>13</v>
      </c>
      <c r="D323" s="21" t="s">
        <v>130</v>
      </c>
      <c r="E323" s="5" t="s">
        <v>75</v>
      </c>
      <c r="F323" s="16">
        <v>35150</v>
      </c>
      <c r="G323" s="15">
        <f t="shared" si="268"/>
        <v>35.15</v>
      </c>
      <c r="H323" s="16">
        <v>0</v>
      </c>
      <c r="I323" s="15">
        <f t="shared" si="268"/>
        <v>0</v>
      </c>
      <c r="J323" s="16">
        <v>0</v>
      </c>
      <c r="K323" s="15">
        <f t="shared" ref="K323" si="290">J323/1000</f>
        <v>0</v>
      </c>
    </row>
    <row r="324" spans="1:11" ht="25.5" outlineLevel="3" x14ac:dyDescent="0.25">
      <c r="A324" s="6" t="s">
        <v>292</v>
      </c>
      <c r="B324" s="5" t="s">
        <v>277</v>
      </c>
      <c r="C324" s="21" t="s">
        <v>13</v>
      </c>
      <c r="D324" s="21" t="s">
        <v>293</v>
      </c>
      <c r="E324" s="5"/>
      <c r="F324" s="16">
        <v>20000</v>
      </c>
      <c r="G324" s="15">
        <f t="shared" si="268"/>
        <v>20</v>
      </c>
      <c r="H324" s="16">
        <v>20000</v>
      </c>
      <c r="I324" s="15">
        <f t="shared" si="268"/>
        <v>20</v>
      </c>
      <c r="J324" s="16">
        <v>20000</v>
      </c>
      <c r="K324" s="15">
        <f t="shared" ref="K324" si="291">J324/1000</f>
        <v>20</v>
      </c>
    </row>
    <row r="325" spans="1:11" ht="38.25" outlineLevel="5" x14ac:dyDescent="0.25">
      <c r="A325" s="6" t="s">
        <v>294</v>
      </c>
      <c r="B325" s="5" t="s">
        <v>277</v>
      </c>
      <c r="C325" s="21" t="s">
        <v>13</v>
      </c>
      <c r="D325" s="21" t="s">
        <v>295</v>
      </c>
      <c r="E325" s="5"/>
      <c r="F325" s="16">
        <v>20000</v>
      </c>
      <c r="G325" s="15">
        <f t="shared" si="268"/>
        <v>20</v>
      </c>
      <c r="H325" s="16">
        <v>20000</v>
      </c>
      <c r="I325" s="15">
        <f t="shared" si="268"/>
        <v>20</v>
      </c>
      <c r="J325" s="16">
        <v>20000</v>
      </c>
      <c r="K325" s="15">
        <f t="shared" ref="K325" si="292">J325/1000</f>
        <v>20</v>
      </c>
    </row>
    <row r="326" spans="1:11" ht="38.25" outlineLevel="6" x14ac:dyDescent="0.25">
      <c r="A326" s="6" t="s">
        <v>168</v>
      </c>
      <c r="B326" s="5" t="s">
        <v>277</v>
      </c>
      <c r="C326" s="21" t="s">
        <v>13</v>
      </c>
      <c r="D326" s="21" t="s">
        <v>295</v>
      </c>
      <c r="E326" s="5" t="s">
        <v>169</v>
      </c>
      <c r="F326" s="16">
        <v>20000</v>
      </c>
      <c r="G326" s="15">
        <f t="shared" si="268"/>
        <v>20</v>
      </c>
      <c r="H326" s="16">
        <v>20000</v>
      </c>
      <c r="I326" s="15">
        <f t="shared" si="268"/>
        <v>20</v>
      </c>
      <c r="J326" s="16">
        <v>20000</v>
      </c>
      <c r="K326" s="15">
        <f t="shared" ref="K326" si="293">J326/1000</f>
        <v>20</v>
      </c>
    </row>
    <row r="327" spans="1:11" outlineLevel="3" x14ac:dyDescent="0.25">
      <c r="A327" s="6" t="s">
        <v>107</v>
      </c>
      <c r="B327" s="5" t="s">
        <v>277</v>
      </c>
      <c r="C327" s="21" t="s">
        <v>13</v>
      </c>
      <c r="D327" s="21" t="s">
        <v>108</v>
      </c>
      <c r="E327" s="5"/>
      <c r="F327" s="16">
        <v>236856</v>
      </c>
      <c r="G327" s="15">
        <f t="shared" si="268"/>
        <v>236.85599999999999</v>
      </c>
      <c r="H327" s="16">
        <v>0</v>
      </c>
      <c r="I327" s="15">
        <f t="shared" si="268"/>
        <v>0</v>
      </c>
      <c r="J327" s="16">
        <v>0</v>
      </c>
      <c r="K327" s="15">
        <f t="shared" ref="K327" si="294">J327/1000</f>
        <v>0</v>
      </c>
    </row>
    <row r="328" spans="1:11" ht="25.5" outlineLevel="3" x14ac:dyDescent="0.25">
      <c r="A328" s="6" t="s">
        <v>464</v>
      </c>
      <c r="B328" s="5">
        <v>921</v>
      </c>
      <c r="C328" s="21" t="s">
        <v>13</v>
      </c>
      <c r="D328" s="21" t="s">
        <v>432</v>
      </c>
      <c r="E328" s="5"/>
      <c r="F328" s="16"/>
      <c r="G328" s="15">
        <v>236.9</v>
      </c>
      <c r="H328" s="16"/>
      <c r="I328" s="15">
        <v>0</v>
      </c>
      <c r="J328" s="16"/>
      <c r="K328" s="15">
        <v>0</v>
      </c>
    </row>
    <row r="329" spans="1:11" ht="38.25" outlineLevel="6" x14ac:dyDescent="0.25">
      <c r="A329" s="6" t="s">
        <v>168</v>
      </c>
      <c r="B329" s="5" t="s">
        <v>277</v>
      </c>
      <c r="C329" s="21" t="s">
        <v>13</v>
      </c>
      <c r="D329" s="21" t="s">
        <v>432</v>
      </c>
      <c r="E329" s="5" t="s">
        <v>169</v>
      </c>
      <c r="F329" s="16">
        <v>236856</v>
      </c>
      <c r="G329" s="15">
        <f t="shared" si="268"/>
        <v>236.85599999999999</v>
      </c>
      <c r="H329" s="16">
        <v>0</v>
      </c>
      <c r="I329" s="15">
        <f t="shared" si="268"/>
        <v>0</v>
      </c>
      <c r="J329" s="16">
        <v>0</v>
      </c>
      <c r="K329" s="15">
        <f t="shared" ref="K329" si="295">J329/1000</f>
        <v>0</v>
      </c>
    </row>
    <row r="330" spans="1:11" outlineLevel="1" x14ac:dyDescent="0.25">
      <c r="A330" s="6" t="s">
        <v>224</v>
      </c>
      <c r="B330" s="5" t="s">
        <v>277</v>
      </c>
      <c r="C330" s="21" t="s">
        <v>25</v>
      </c>
      <c r="D330" s="21"/>
      <c r="E330" s="5"/>
      <c r="F330" s="16">
        <v>114587539.66</v>
      </c>
      <c r="G330" s="15">
        <f t="shared" si="268"/>
        <v>114587.53965999999</v>
      </c>
      <c r="H330" s="16">
        <v>73843712.200000003</v>
      </c>
      <c r="I330" s="15">
        <f t="shared" si="268"/>
        <v>73843.712200000009</v>
      </c>
      <c r="J330" s="16">
        <v>73843712.200000003</v>
      </c>
      <c r="K330" s="15">
        <f t="shared" ref="K330" si="296">J330/1000</f>
        <v>73843.712200000009</v>
      </c>
    </row>
    <row r="331" spans="1:11" outlineLevel="2" x14ac:dyDescent="0.25">
      <c r="A331" s="6" t="s">
        <v>296</v>
      </c>
      <c r="B331" s="5" t="s">
        <v>277</v>
      </c>
      <c r="C331" s="21" t="s">
        <v>28</v>
      </c>
      <c r="D331" s="21"/>
      <c r="E331" s="5"/>
      <c r="F331" s="16">
        <v>90679790.349999994</v>
      </c>
      <c r="G331" s="15">
        <f t="shared" si="268"/>
        <v>90679.790349999996</v>
      </c>
      <c r="H331" s="16">
        <v>56176442.200000003</v>
      </c>
      <c r="I331" s="15">
        <f t="shared" si="268"/>
        <v>56176.442200000005</v>
      </c>
      <c r="J331" s="16">
        <v>56176442.200000003</v>
      </c>
      <c r="K331" s="15">
        <f t="shared" ref="K331" si="297">J331/1000</f>
        <v>56176.442200000005</v>
      </c>
    </row>
    <row r="332" spans="1:11" ht="25.5" outlineLevel="3" x14ac:dyDescent="0.25">
      <c r="A332" s="6" t="s">
        <v>68</v>
      </c>
      <c r="B332" s="5" t="s">
        <v>277</v>
      </c>
      <c r="C332" s="21" t="s">
        <v>28</v>
      </c>
      <c r="D332" s="21" t="s">
        <v>69</v>
      </c>
      <c r="E332" s="5"/>
      <c r="F332" s="16">
        <v>90679790.349999994</v>
      </c>
      <c r="G332" s="15">
        <f t="shared" si="268"/>
        <v>90679.790349999996</v>
      </c>
      <c r="H332" s="16">
        <v>56176442.200000003</v>
      </c>
      <c r="I332" s="15">
        <f t="shared" si="268"/>
        <v>56176.442200000005</v>
      </c>
      <c r="J332" s="16">
        <v>56176442.200000003</v>
      </c>
      <c r="K332" s="15">
        <f t="shared" ref="K332" si="298">J332/1000</f>
        <v>56176.442200000005</v>
      </c>
    </row>
    <row r="333" spans="1:11" ht="25.5" outlineLevel="4" x14ac:dyDescent="0.25">
      <c r="A333" s="6" t="s">
        <v>297</v>
      </c>
      <c r="B333" s="5" t="s">
        <v>277</v>
      </c>
      <c r="C333" s="21" t="s">
        <v>28</v>
      </c>
      <c r="D333" s="21" t="s">
        <v>298</v>
      </c>
      <c r="E333" s="5"/>
      <c r="F333" s="16">
        <v>90679790.349999994</v>
      </c>
      <c r="G333" s="15">
        <f t="shared" si="268"/>
        <v>90679.790349999996</v>
      </c>
      <c r="H333" s="16">
        <v>56176442.200000003</v>
      </c>
      <c r="I333" s="15">
        <f t="shared" si="268"/>
        <v>56176.442200000005</v>
      </c>
      <c r="J333" s="16">
        <v>56176442.200000003</v>
      </c>
      <c r="K333" s="15">
        <f t="shared" ref="K333" si="299">J333/1000</f>
        <v>56176.442200000005</v>
      </c>
    </row>
    <row r="334" spans="1:11" ht="38.25" outlineLevel="5" x14ac:dyDescent="0.25">
      <c r="A334" s="6" t="s">
        <v>299</v>
      </c>
      <c r="B334" s="5" t="s">
        <v>277</v>
      </c>
      <c r="C334" s="21" t="s">
        <v>28</v>
      </c>
      <c r="D334" s="21" t="s">
        <v>300</v>
      </c>
      <c r="E334" s="5"/>
      <c r="F334" s="16">
        <v>58010313.729999997</v>
      </c>
      <c r="G334" s="15">
        <f t="shared" si="268"/>
        <v>58010.313729999994</v>
      </c>
      <c r="H334" s="16">
        <v>56176442.200000003</v>
      </c>
      <c r="I334" s="15">
        <f t="shared" si="268"/>
        <v>56176.442200000005</v>
      </c>
      <c r="J334" s="16">
        <v>56176442.200000003</v>
      </c>
      <c r="K334" s="15">
        <f t="shared" ref="K334" si="300">J334/1000</f>
        <v>56176.442200000005</v>
      </c>
    </row>
    <row r="335" spans="1:11" ht="38.25" outlineLevel="6" x14ac:dyDescent="0.25">
      <c r="A335" s="6" t="s">
        <v>168</v>
      </c>
      <c r="B335" s="5" t="s">
        <v>277</v>
      </c>
      <c r="C335" s="21" t="s">
        <v>28</v>
      </c>
      <c r="D335" s="21" t="s">
        <v>300</v>
      </c>
      <c r="E335" s="5" t="s">
        <v>169</v>
      </c>
      <c r="F335" s="16">
        <v>58010313.729999997</v>
      </c>
      <c r="G335" s="15">
        <f t="shared" si="268"/>
        <v>58010.313729999994</v>
      </c>
      <c r="H335" s="16">
        <v>56176442.200000003</v>
      </c>
      <c r="I335" s="15">
        <f t="shared" si="268"/>
        <v>56176.442200000005</v>
      </c>
      <c r="J335" s="16">
        <v>56176442.200000003</v>
      </c>
      <c r="K335" s="15">
        <f t="shared" ref="K335" si="301">J335/1000</f>
        <v>56176.442200000005</v>
      </c>
    </row>
    <row r="336" spans="1:11" outlineLevel="5" x14ac:dyDescent="0.25">
      <c r="A336" s="6" t="s">
        <v>301</v>
      </c>
      <c r="B336" s="5" t="s">
        <v>277</v>
      </c>
      <c r="C336" s="21" t="s">
        <v>28</v>
      </c>
      <c r="D336" s="21" t="s">
        <v>302</v>
      </c>
      <c r="E336" s="5"/>
      <c r="F336" s="16">
        <v>32669476.620000001</v>
      </c>
      <c r="G336" s="15">
        <f t="shared" si="268"/>
        <v>32669.476620000001</v>
      </c>
      <c r="H336" s="16">
        <v>0</v>
      </c>
      <c r="I336" s="15">
        <f t="shared" si="268"/>
        <v>0</v>
      </c>
      <c r="J336" s="16">
        <v>0</v>
      </c>
      <c r="K336" s="15">
        <f t="shared" ref="K336" si="302">J336/1000</f>
        <v>0</v>
      </c>
    </row>
    <row r="337" spans="1:11" ht="38.25" outlineLevel="6" x14ac:dyDescent="0.25">
      <c r="A337" s="6" t="s">
        <v>168</v>
      </c>
      <c r="B337" s="5" t="s">
        <v>277</v>
      </c>
      <c r="C337" s="21" t="s">
        <v>28</v>
      </c>
      <c r="D337" s="21" t="s">
        <v>302</v>
      </c>
      <c r="E337" s="5" t="s">
        <v>169</v>
      </c>
      <c r="F337" s="16">
        <v>32669476.620000001</v>
      </c>
      <c r="G337" s="15">
        <f t="shared" si="268"/>
        <v>32669.476620000001</v>
      </c>
      <c r="H337" s="16">
        <v>0</v>
      </c>
      <c r="I337" s="15">
        <f t="shared" si="268"/>
        <v>0</v>
      </c>
      <c r="J337" s="16">
        <v>0</v>
      </c>
      <c r="K337" s="15">
        <f t="shared" ref="K337" si="303">J337/1000</f>
        <v>0</v>
      </c>
    </row>
    <row r="338" spans="1:11" outlineLevel="2" x14ac:dyDescent="0.25">
      <c r="A338" s="6" t="s">
        <v>303</v>
      </c>
      <c r="B338" s="5" t="s">
        <v>277</v>
      </c>
      <c r="C338" s="21" t="s">
        <v>30</v>
      </c>
      <c r="D338" s="21"/>
      <c r="E338" s="5"/>
      <c r="F338" s="16">
        <v>19344383.859999999</v>
      </c>
      <c r="G338" s="15">
        <f t="shared" si="268"/>
        <v>19344.383859999998</v>
      </c>
      <c r="H338" s="16">
        <v>17667270</v>
      </c>
      <c r="I338" s="15">
        <f t="shared" si="268"/>
        <v>17667.27</v>
      </c>
      <c r="J338" s="16">
        <v>17667270</v>
      </c>
      <c r="K338" s="15">
        <f t="shared" ref="K338" si="304">J338/1000</f>
        <v>17667.27</v>
      </c>
    </row>
    <row r="339" spans="1:11" ht="25.5" outlineLevel="3" x14ac:dyDescent="0.25">
      <c r="A339" s="6" t="s">
        <v>68</v>
      </c>
      <c r="B339" s="5" t="s">
        <v>277</v>
      </c>
      <c r="C339" s="21" t="s">
        <v>30</v>
      </c>
      <c r="D339" s="21" t="s">
        <v>69</v>
      </c>
      <c r="E339" s="5"/>
      <c r="F339" s="16">
        <v>17304383.859999999</v>
      </c>
      <c r="G339" s="15">
        <f t="shared" si="268"/>
        <v>17304.383859999998</v>
      </c>
      <c r="H339" s="16">
        <v>17667270</v>
      </c>
      <c r="I339" s="15">
        <f t="shared" si="268"/>
        <v>17667.27</v>
      </c>
      <c r="J339" s="16">
        <v>17667270</v>
      </c>
      <c r="K339" s="15">
        <f t="shared" ref="K339" si="305">J339/1000</f>
        <v>17667.27</v>
      </c>
    </row>
    <row r="340" spans="1:11" ht="25.5" outlineLevel="4" x14ac:dyDescent="0.25">
      <c r="A340" s="6" t="s">
        <v>70</v>
      </c>
      <c r="B340" s="5" t="s">
        <v>277</v>
      </c>
      <c r="C340" s="21" t="s">
        <v>30</v>
      </c>
      <c r="D340" s="21" t="s">
        <v>71</v>
      </c>
      <c r="E340" s="5"/>
      <c r="F340" s="16">
        <v>17304383.859999999</v>
      </c>
      <c r="G340" s="15">
        <f t="shared" si="268"/>
        <v>17304.383859999998</v>
      </c>
      <c r="H340" s="16">
        <v>17667270</v>
      </c>
      <c r="I340" s="15">
        <f t="shared" si="268"/>
        <v>17667.27</v>
      </c>
      <c r="J340" s="16">
        <v>17667270</v>
      </c>
      <c r="K340" s="15">
        <f t="shared" ref="K340" si="306">J340/1000</f>
        <v>17667.27</v>
      </c>
    </row>
    <row r="341" spans="1:11" ht="25.5" outlineLevel="5" x14ac:dyDescent="0.25">
      <c r="A341" s="6" t="s">
        <v>304</v>
      </c>
      <c r="B341" s="5" t="s">
        <v>277</v>
      </c>
      <c r="C341" s="21" t="s">
        <v>30</v>
      </c>
      <c r="D341" s="21" t="s">
        <v>305</v>
      </c>
      <c r="E341" s="5"/>
      <c r="F341" s="16">
        <v>16781727.989999998</v>
      </c>
      <c r="G341" s="15">
        <f t="shared" si="268"/>
        <v>16781.727989999999</v>
      </c>
      <c r="H341" s="16">
        <v>17402870</v>
      </c>
      <c r="I341" s="15">
        <f t="shared" si="268"/>
        <v>17402.87</v>
      </c>
      <c r="J341" s="16">
        <v>17402870</v>
      </c>
      <c r="K341" s="15">
        <f t="shared" ref="K341" si="307">J341/1000</f>
        <v>17402.87</v>
      </c>
    </row>
    <row r="342" spans="1:11" ht="38.25" outlineLevel="6" x14ac:dyDescent="0.25">
      <c r="A342" s="6" t="s">
        <v>168</v>
      </c>
      <c r="B342" s="5" t="s">
        <v>277</v>
      </c>
      <c r="C342" s="21" t="s">
        <v>30</v>
      </c>
      <c r="D342" s="21" t="s">
        <v>305</v>
      </c>
      <c r="E342" s="5" t="s">
        <v>169</v>
      </c>
      <c r="F342" s="16">
        <v>16781727.989999998</v>
      </c>
      <c r="G342" s="15">
        <f t="shared" si="268"/>
        <v>16781.727989999999</v>
      </c>
      <c r="H342" s="16">
        <v>17402870</v>
      </c>
      <c r="I342" s="15">
        <f t="shared" si="268"/>
        <v>17402.87</v>
      </c>
      <c r="J342" s="16">
        <v>17402870</v>
      </c>
      <c r="K342" s="15">
        <f t="shared" ref="K342" si="308">J342/1000</f>
        <v>17402.87</v>
      </c>
    </row>
    <row r="343" spans="1:11" ht="25.5" outlineLevel="5" x14ac:dyDescent="0.25">
      <c r="A343" s="6" t="s">
        <v>306</v>
      </c>
      <c r="B343" s="5" t="s">
        <v>277</v>
      </c>
      <c r="C343" s="21" t="s">
        <v>30</v>
      </c>
      <c r="D343" s="21" t="s">
        <v>307</v>
      </c>
      <c r="E343" s="5"/>
      <c r="F343" s="16">
        <v>522655.87</v>
      </c>
      <c r="G343" s="15">
        <f t="shared" si="268"/>
        <v>522.65587000000005</v>
      </c>
      <c r="H343" s="16">
        <v>264400</v>
      </c>
      <c r="I343" s="15">
        <f t="shared" si="268"/>
        <v>264.39999999999998</v>
      </c>
      <c r="J343" s="16">
        <v>264400</v>
      </c>
      <c r="K343" s="15">
        <f t="shared" ref="K343" si="309">J343/1000</f>
        <v>264.39999999999998</v>
      </c>
    </row>
    <row r="344" spans="1:11" ht="38.25" outlineLevel="6" x14ac:dyDescent="0.25">
      <c r="A344" s="6" t="s">
        <v>168</v>
      </c>
      <c r="B344" s="5" t="s">
        <v>277</v>
      </c>
      <c r="C344" s="21" t="s">
        <v>30</v>
      </c>
      <c r="D344" s="21" t="s">
        <v>307</v>
      </c>
      <c r="E344" s="5" t="s">
        <v>169</v>
      </c>
      <c r="F344" s="16">
        <v>522655.87</v>
      </c>
      <c r="G344" s="15">
        <f t="shared" si="268"/>
        <v>522.65587000000005</v>
      </c>
      <c r="H344" s="16">
        <v>264400</v>
      </c>
      <c r="I344" s="15">
        <f t="shared" si="268"/>
        <v>264.39999999999998</v>
      </c>
      <c r="J344" s="16">
        <v>264400</v>
      </c>
      <c r="K344" s="15">
        <f t="shared" ref="K344" si="310">J344/1000</f>
        <v>264.39999999999998</v>
      </c>
    </row>
    <row r="345" spans="1:11" outlineLevel="3" x14ac:dyDescent="0.25">
      <c r="A345" s="6" t="s">
        <v>107</v>
      </c>
      <c r="B345" s="5" t="s">
        <v>277</v>
      </c>
      <c r="C345" s="21" t="s">
        <v>30</v>
      </c>
      <c r="D345" s="21" t="s">
        <v>108</v>
      </c>
      <c r="E345" s="5"/>
      <c r="F345" s="16">
        <v>2040000</v>
      </c>
      <c r="G345" s="15">
        <f>G346+G348+G350+G352+G354</f>
        <v>2040</v>
      </c>
      <c r="H345" s="16">
        <v>0</v>
      </c>
      <c r="I345" s="15">
        <f t="shared" ref="I345:K345" si="311">I346+I348+I350+I352+I354</f>
        <v>0</v>
      </c>
      <c r="J345" s="15">
        <f t="shared" si="311"/>
        <v>0</v>
      </c>
      <c r="K345" s="15">
        <f t="shared" si="311"/>
        <v>0</v>
      </c>
    </row>
    <row r="346" spans="1:11" ht="38.25" outlineLevel="3" x14ac:dyDescent="0.25">
      <c r="A346" s="6" t="s">
        <v>461</v>
      </c>
      <c r="B346" s="5" t="s">
        <v>277</v>
      </c>
      <c r="C346" s="21" t="s">
        <v>30</v>
      </c>
      <c r="D346" s="21" t="s">
        <v>419</v>
      </c>
      <c r="E346" s="5"/>
      <c r="F346" s="16"/>
      <c r="G346" s="15">
        <f>G347</f>
        <v>200</v>
      </c>
      <c r="H346" s="16"/>
      <c r="I346" s="15">
        <f t="shared" ref="I346:K346" si="312">I347</f>
        <v>0</v>
      </c>
      <c r="J346" s="15">
        <f t="shared" si="312"/>
        <v>0</v>
      </c>
      <c r="K346" s="15">
        <f t="shared" si="312"/>
        <v>0</v>
      </c>
    </row>
    <row r="347" spans="1:11" ht="38.25" outlineLevel="3" x14ac:dyDescent="0.25">
      <c r="A347" s="6" t="s">
        <v>168</v>
      </c>
      <c r="B347" s="5" t="s">
        <v>277</v>
      </c>
      <c r="C347" s="21" t="s">
        <v>30</v>
      </c>
      <c r="D347" s="21" t="s">
        <v>419</v>
      </c>
      <c r="E347" s="5">
        <v>600</v>
      </c>
      <c r="F347" s="16"/>
      <c r="G347" s="15">
        <v>200</v>
      </c>
      <c r="H347" s="16"/>
      <c r="I347" s="15">
        <v>0</v>
      </c>
      <c r="J347" s="15"/>
      <c r="K347" s="15">
        <v>0</v>
      </c>
    </row>
    <row r="348" spans="1:11" ht="38.25" outlineLevel="3" x14ac:dyDescent="0.25">
      <c r="A348" s="6" t="s">
        <v>467</v>
      </c>
      <c r="B348" s="5" t="s">
        <v>277</v>
      </c>
      <c r="C348" s="21" t="s">
        <v>30</v>
      </c>
      <c r="D348" s="21" t="s">
        <v>420</v>
      </c>
      <c r="E348" s="5"/>
      <c r="F348" s="16"/>
      <c r="G348" s="15">
        <f>G349</f>
        <v>765</v>
      </c>
      <c r="H348" s="16"/>
      <c r="I348" s="15">
        <f t="shared" ref="I348:K348" si="313">I349</f>
        <v>0</v>
      </c>
      <c r="J348" s="15">
        <f t="shared" si="313"/>
        <v>0</v>
      </c>
      <c r="K348" s="15">
        <f t="shared" si="313"/>
        <v>0</v>
      </c>
    </row>
    <row r="349" spans="1:11" ht="38.25" outlineLevel="3" x14ac:dyDescent="0.25">
      <c r="A349" s="6" t="s">
        <v>168</v>
      </c>
      <c r="B349" s="5" t="s">
        <v>277</v>
      </c>
      <c r="C349" s="21" t="s">
        <v>30</v>
      </c>
      <c r="D349" s="21" t="s">
        <v>420</v>
      </c>
      <c r="E349" s="5">
        <v>600</v>
      </c>
      <c r="F349" s="16"/>
      <c r="G349" s="15">
        <v>765</v>
      </c>
      <c r="H349" s="16"/>
      <c r="I349" s="15">
        <v>0</v>
      </c>
      <c r="J349" s="15"/>
      <c r="K349" s="15">
        <v>0</v>
      </c>
    </row>
    <row r="350" spans="1:11" ht="25.5" outlineLevel="3" x14ac:dyDescent="0.25">
      <c r="A350" s="6" t="s">
        <v>469</v>
      </c>
      <c r="B350" s="5" t="s">
        <v>277</v>
      </c>
      <c r="C350" s="21" t="s">
        <v>30</v>
      </c>
      <c r="D350" s="21" t="s">
        <v>423</v>
      </c>
      <c r="E350" s="5"/>
      <c r="F350" s="16"/>
      <c r="G350" s="15">
        <f>G351</f>
        <v>799</v>
      </c>
      <c r="H350" s="16"/>
      <c r="I350" s="15">
        <f t="shared" ref="I350:K350" si="314">I351</f>
        <v>0</v>
      </c>
      <c r="J350" s="15">
        <f t="shared" si="314"/>
        <v>0</v>
      </c>
      <c r="K350" s="15">
        <f t="shared" si="314"/>
        <v>0</v>
      </c>
    </row>
    <row r="351" spans="1:11" ht="38.25" outlineLevel="3" x14ac:dyDescent="0.25">
      <c r="A351" s="6" t="s">
        <v>168</v>
      </c>
      <c r="B351" s="5" t="s">
        <v>277</v>
      </c>
      <c r="C351" s="21" t="s">
        <v>30</v>
      </c>
      <c r="D351" s="21" t="s">
        <v>423</v>
      </c>
      <c r="E351" s="5">
        <v>600</v>
      </c>
      <c r="F351" s="16"/>
      <c r="G351" s="15">
        <v>799</v>
      </c>
      <c r="H351" s="16"/>
      <c r="I351" s="15">
        <v>0</v>
      </c>
      <c r="J351" s="15"/>
      <c r="K351" s="15">
        <v>0</v>
      </c>
    </row>
    <row r="352" spans="1:11" ht="38.25" outlineLevel="3" x14ac:dyDescent="0.25">
      <c r="A352" s="6" t="s">
        <v>466</v>
      </c>
      <c r="B352" s="5" t="s">
        <v>277</v>
      </c>
      <c r="C352" s="21" t="s">
        <v>30</v>
      </c>
      <c r="D352" s="21" t="s">
        <v>442</v>
      </c>
      <c r="E352" s="5"/>
      <c r="F352" s="16"/>
      <c r="G352" s="15">
        <f>G353</f>
        <v>135</v>
      </c>
      <c r="H352" s="16"/>
      <c r="I352" s="15">
        <f t="shared" ref="I352:K352" si="315">I353</f>
        <v>0</v>
      </c>
      <c r="J352" s="15">
        <f t="shared" si="315"/>
        <v>0</v>
      </c>
      <c r="K352" s="15">
        <f t="shared" si="315"/>
        <v>0</v>
      </c>
    </row>
    <row r="353" spans="1:11" ht="38.25" outlineLevel="3" x14ac:dyDescent="0.25">
      <c r="A353" s="6" t="s">
        <v>168</v>
      </c>
      <c r="B353" s="5" t="s">
        <v>277</v>
      </c>
      <c r="C353" s="21" t="s">
        <v>30</v>
      </c>
      <c r="D353" s="21" t="s">
        <v>442</v>
      </c>
      <c r="E353" s="5">
        <v>600</v>
      </c>
      <c r="F353" s="16"/>
      <c r="G353" s="15">
        <v>135</v>
      </c>
      <c r="H353" s="16"/>
      <c r="I353" s="15">
        <v>0</v>
      </c>
      <c r="J353" s="15"/>
      <c r="K353" s="15">
        <v>0</v>
      </c>
    </row>
    <row r="354" spans="1:11" ht="25.5" outlineLevel="3" x14ac:dyDescent="0.25">
      <c r="A354" s="6" t="s">
        <v>468</v>
      </c>
      <c r="B354" s="5" t="s">
        <v>277</v>
      </c>
      <c r="C354" s="21" t="s">
        <v>30</v>
      </c>
      <c r="D354" s="21" t="s">
        <v>444</v>
      </c>
      <c r="E354" s="5"/>
      <c r="F354" s="16"/>
      <c r="G354" s="15">
        <f>G355</f>
        <v>141</v>
      </c>
      <c r="H354" s="16"/>
      <c r="I354" s="15">
        <f t="shared" ref="I354:K354" si="316">I355</f>
        <v>0</v>
      </c>
      <c r="J354" s="15">
        <f t="shared" si="316"/>
        <v>0</v>
      </c>
      <c r="K354" s="15">
        <f t="shared" si="316"/>
        <v>0</v>
      </c>
    </row>
    <row r="355" spans="1:11" ht="38.25" outlineLevel="3" x14ac:dyDescent="0.25">
      <c r="A355" s="6" t="s">
        <v>168</v>
      </c>
      <c r="B355" s="5" t="s">
        <v>277</v>
      </c>
      <c r="C355" s="21" t="s">
        <v>30</v>
      </c>
      <c r="D355" s="21" t="s">
        <v>444</v>
      </c>
      <c r="E355" s="5">
        <v>600</v>
      </c>
      <c r="F355" s="16"/>
      <c r="G355" s="15">
        <v>141</v>
      </c>
      <c r="H355" s="16"/>
      <c r="I355" s="15">
        <v>0</v>
      </c>
      <c r="J355" s="15"/>
      <c r="K355" s="15">
        <v>0</v>
      </c>
    </row>
    <row r="356" spans="1:11" outlineLevel="2" x14ac:dyDescent="0.25">
      <c r="A356" s="6" t="s">
        <v>308</v>
      </c>
      <c r="B356" s="5" t="s">
        <v>277</v>
      </c>
      <c r="C356" s="21" t="s">
        <v>31</v>
      </c>
      <c r="D356" s="21"/>
      <c r="E356" s="5"/>
      <c r="F356" s="16">
        <v>4563365.45</v>
      </c>
      <c r="G356" s="15">
        <f t="shared" si="268"/>
        <v>4563.3654500000002</v>
      </c>
      <c r="H356" s="16">
        <v>0</v>
      </c>
      <c r="I356" s="15">
        <f t="shared" si="268"/>
        <v>0</v>
      </c>
      <c r="J356" s="16">
        <v>0</v>
      </c>
      <c r="K356" s="15">
        <f t="shared" ref="K356" si="317">J356/1000</f>
        <v>0</v>
      </c>
    </row>
    <row r="357" spans="1:11" ht="38.25" outlineLevel="3" x14ac:dyDescent="0.25">
      <c r="A357" s="6" t="s">
        <v>266</v>
      </c>
      <c r="B357" s="5" t="s">
        <v>277</v>
      </c>
      <c r="C357" s="21" t="s">
        <v>31</v>
      </c>
      <c r="D357" s="21" t="s">
        <v>267</v>
      </c>
      <c r="E357" s="5"/>
      <c r="F357" s="16">
        <v>4563365.45</v>
      </c>
      <c r="G357" s="15">
        <f t="shared" si="268"/>
        <v>4563.3654500000002</v>
      </c>
      <c r="H357" s="16">
        <v>0</v>
      </c>
      <c r="I357" s="15">
        <f t="shared" si="268"/>
        <v>0</v>
      </c>
      <c r="J357" s="16">
        <v>0</v>
      </c>
      <c r="K357" s="15">
        <f t="shared" ref="K357" si="318">J357/1000</f>
        <v>0</v>
      </c>
    </row>
    <row r="358" spans="1:11" ht="25.5" outlineLevel="4" x14ac:dyDescent="0.25">
      <c r="A358" s="6" t="s">
        <v>309</v>
      </c>
      <c r="B358" s="5" t="s">
        <v>277</v>
      </c>
      <c r="C358" s="21" t="s">
        <v>31</v>
      </c>
      <c r="D358" s="21" t="s">
        <v>310</v>
      </c>
      <c r="E358" s="5"/>
      <c r="F358" s="16">
        <v>4563365.45</v>
      </c>
      <c r="G358" s="15">
        <f t="shared" si="268"/>
        <v>4563.3654500000002</v>
      </c>
      <c r="H358" s="16">
        <v>0</v>
      </c>
      <c r="I358" s="15">
        <f t="shared" si="268"/>
        <v>0</v>
      </c>
      <c r="J358" s="16">
        <v>0</v>
      </c>
      <c r="K358" s="15">
        <f t="shared" ref="K358" si="319">J358/1000</f>
        <v>0</v>
      </c>
    </row>
    <row r="359" spans="1:11" ht="25.5" outlineLevel="5" x14ac:dyDescent="0.25">
      <c r="A359" s="6" t="s">
        <v>311</v>
      </c>
      <c r="B359" s="5" t="s">
        <v>277</v>
      </c>
      <c r="C359" s="21" t="s">
        <v>31</v>
      </c>
      <c r="D359" s="21" t="s">
        <v>312</v>
      </c>
      <c r="E359" s="5"/>
      <c r="F359" s="16">
        <v>4563365.45</v>
      </c>
      <c r="G359" s="15">
        <f t="shared" si="268"/>
        <v>4563.3654500000002</v>
      </c>
      <c r="H359" s="16">
        <v>0</v>
      </c>
      <c r="I359" s="15">
        <f t="shared" si="268"/>
        <v>0</v>
      </c>
      <c r="J359" s="16">
        <v>0</v>
      </c>
      <c r="K359" s="15">
        <f t="shared" ref="K359" si="320">J359/1000</f>
        <v>0</v>
      </c>
    </row>
    <row r="360" spans="1:11" ht="38.25" outlineLevel="6" x14ac:dyDescent="0.25">
      <c r="A360" s="6" t="s">
        <v>168</v>
      </c>
      <c r="B360" s="5" t="s">
        <v>277</v>
      </c>
      <c r="C360" s="21" t="s">
        <v>31</v>
      </c>
      <c r="D360" s="21" t="s">
        <v>312</v>
      </c>
      <c r="E360" s="5" t="s">
        <v>169</v>
      </c>
      <c r="F360" s="16">
        <v>4563365.45</v>
      </c>
      <c r="G360" s="15">
        <f t="shared" si="268"/>
        <v>4563.3654500000002</v>
      </c>
      <c r="H360" s="16">
        <v>0</v>
      </c>
      <c r="I360" s="15">
        <f t="shared" si="268"/>
        <v>0</v>
      </c>
      <c r="J360" s="16">
        <v>0</v>
      </c>
      <c r="K360" s="15">
        <f t="shared" ref="K360" si="321">J360/1000</f>
        <v>0</v>
      </c>
    </row>
    <row r="361" spans="1:11" outlineLevel="1" x14ac:dyDescent="0.25">
      <c r="A361" s="6" t="s">
        <v>240</v>
      </c>
      <c r="B361" s="5" t="s">
        <v>277</v>
      </c>
      <c r="C361" s="21" t="s">
        <v>32</v>
      </c>
      <c r="D361" s="21"/>
      <c r="E361" s="5"/>
      <c r="F361" s="16">
        <v>268862637.75999999</v>
      </c>
      <c r="G361" s="15">
        <f>F361/1000+115</f>
        <v>268977.63776000001</v>
      </c>
      <c r="H361" s="16">
        <v>256613263.27000001</v>
      </c>
      <c r="I361" s="15">
        <f t="shared" si="268"/>
        <v>256613.26327000002</v>
      </c>
      <c r="J361" s="16">
        <v>256622565.59999999</v>
      </c>
      <c r="K361" s="15">
        <f t="shared" ref="K361" si="322">J361/1000</f>
        <v>256622.5656</v>
      </c>
    </row>
    <row r="362" spans="1:11" outlineLevel="2" x14ac:dyDescent="0.25">
      <c r="A362" s="6" t="s">
        <v>241</v>
      </c>
      <c r="B362" s="5" t="s">
        <v>277</v>
      </c>
      <c r="C362" s="21" t="s">
        <v>33</v>
      </c>
      <c r="D362" s="21"/>
      <c r="E362" s="5"/>
      <c r="F362" s="16">
        <v>223910397.58000001</v>
      </c>
      <c r="G362" s="15">
        <f>F362/1000+115</f>
        <v>224025.39758000002</v>
      </c>
      <c r="H362" s="16">
        <v>211962659.66999999</v>
      </c>
      <c r="I362" s="15">
        <f t="shared" si="268"/>
        <v>211962.65966999999</v>
      </c>
      <c r="J362" s="16">
        <v>211971962</v>
      </c>
      <c r="K362" s="15">
        <f t="shared" ref="K362" si="323">J362/1000</f>
        <v>211971.962</v>
      </c>
    </row>
    <row r="363" spans="1:11" ht="25.5" outlineLevel="3" x14ac:dyDescent="0.25">
      <c r="A363" s="6" t="s">
        <v>242</v>
      </c>
      <c r="B363" s="5" t="s">
        <v>277</v>
      </c>
      <c r="C363" s="21" t="s">
        <v>33</v>
      </c>
      <c r="D363" s="21" t="s">
        <v>243</v>
      </c>
      <c r="E363" s="5"/>
      <c r="F363" s="16">
        <v>221957514.58000001</v>
      </c>
      <c r="G363" s="15">
        <f t="shared" si="268"/>
        <v>221957.51458000002</v>
      </c>
      <c r="H363" s="16">
        <v>211962659.66999999</v>
      </c>
      <c r="I363" s="15">
        <f t="shared" si="268"/>
        <v>211962.65966999999</v>
      </c>
      <c r="J363" s="16">
        <v>211971962</v>
      </c>
      <c r="K363" s="15">
        <f t="shared" ref="K363" si="324">J363/1000</f>
        <v>211971.962</v>
      </c>
    </row>
    <row r="364" spans="1:11" ht="25.5" outlineLevel="4" x14ac:dyDescent="0.25">
      <c r="A364" s="6" t="s">
        <v>313</v>
      </c>
      <c r="B364" s="5" t="s">
        <v>277</v>
      </c>
      <c r="C364" s="21" t="s">
        <v>33</v>
      </c>
      <c r="D364" s="21" t="s">
        <v>314</v>
      </c>
      <c r="E364" s="5"/>
      <c r="F364" s="16">
        <v>37799818.329999998</v>
      </c>
      <c r="G364" s="15">
        <f t="shared" si="268"/>
        <v>37799.818329999995</v>
      </c>
      <c r="H364" s="16">
        <v>38316417.509999998</v>
      </c>
      <c r="I364" s="15">
        <f t="shared" si="268"/>
        <v>38316.417509999999</v>
      </c>
      <c r="J364" s="16">
        <v>38316417.509999998</v>
      </c>
      <c r="K364" s="15">
        <f t="shared" ref="K364" si="325">J364/1000</f>
        <v>38316.417509999999</v>
      </c>
    </row>
    <row r="365" spans="1:11" ht="25.5" outlineLevel="5" x14ac:dyDescent="0.25">
      <c r="A365" s="6" t="s">
        <v>315</v>
      </c>
      <c r="B365" s="5" t="s">
        <v>277</v>
      </c>
      <c r="C365" s="21" t="s">
        <v>33</v>
      </c>
      <c r="D365" s="21" t="s">
        <v>316</v>
      </c>
      <c r="E365" s="5"/>
      <c r="F365" s="16">
        <v>37799818.329999998</v>
      </c>
      <c r="G365" s="15">
        <f t="shared" si="268"/>
        <v>37799.818329999995</v>
      </c>
      <c r="H365" s="16">
        <v>38316417.509999998</v>
      </c>
      <c r="I365" s="15">
        <f t="shared" si="268"/>
        <v>38316.417509999999</v>
      </c>
      <c r="J365" s="16">
        <v>38316417.509999998</v>
      </c>
      <c r="K365" s="15">
        <f t="shared" ref="K365" si="326">J365/1000</f>
        <v>38316.417509999999</v>
      </c>
    </row>
    <row r="366" spans="1:11" ht="38.25" outlineLevel="6" x14ac:dyDescent="0.25">
      <c r="A366" s="6" t="s">
        <v>168</v>
      </c>
      <c r="B366" s="5" t="s">
        <v>277</v>
      </c>
      <c r="C366" s="21" t="s">
        <v>33</v>
      </c>
      <c r="D366" s="21" t="s">
        <v>316</v>
      </c>
      <c r="E366" s="5" t="s">
        <v>169</v>
      </c>
      <c r="F366" s="16">
        <v>37799818.329999998</v>
      </c>
      <c r="G366" s="15">
        <f t="shared" si="268"/>
        <v>37799.818329999995</v>
      </c>
      <c r="H366" s="16">
        <v>38316417.509999998</v>
      </c>
      <c r="I366" s="15">
        <f t="shared" si="268"/>
        <v>38316.417509999999</v>
      </c>
      <c r="J366" s="16">
        <v>38316417.509999998</v>
      </c>
      <c r="K366" s="15">
        <f t="shared" ref="K366" si="327">J366/1000</f>
        <v>38316.417509999999</v>
      </c>
    </row>
    <row r="367" spans="1:11" ht="25.5" outlineLevel="4" x14ac:dyDescent="0.25">
      <c r="A367" s="6" t="s">
        <v>284</v>
      </c>
      <c r="B367" s="5" t="s">
        <v>277</v>
      </c>
      <c r="C367" s="21" t="s">
        <v>33</v>
      </c>
      <c r="D367" s="21" t="s">
        <v>285</v>
      </c>
      <c r="E367" s="5"/>
      <c r="F367" s="16">
        <v>131976869.25</v>
      </c>
      <c r="G367" s="15">
        <f t="shared" si="268"/>
        <v>131976.86924999999</v>
      </c>
      <c r="H367" s="16">
        <v>124087192.16</v>
      </c>
      <c r="I367" s="15">
        <f t="shared" si="268"/>
        <v>124087.19215999999</v>
      </c>
      <c r="J367" s="16">
        <v>124096494.48999999</v>
      </c>
      <c r="K367" s="15">
        <f t="shared" ref="K367" si="328">J367/1000</f>
        <v>124096.49449</v>
      </c>
    </row>
    <row r="368" spans="1:11" outlineLevel="5" x14ac:dyDescent="0.25">
      <c r="A368" s="6" t="s">
        <v>317</v>
      </c>
      <c r="B368" s="5" t="s">
        <v>277</v>
      </c>
      <c r="C368" s="21" t="s">
        <v>33</v>
      </c>
      <c r="D368" s="21" t="s">
        <v>318</v>
      </c>
      <c r="E368" s="5"/>
      <c r="F368" s="16">
        <v>38188725.789999999</v>
      </c>
      <c r="G368" s="15">
        <f t="shared" si="268"/>
        <v>38188.725789999997</v>
      </c>
      <c r="H368" s="16">
        <v>36136792.159999996</v>
      </c>
      <c r="I368" s="15">
        <f t="shared" si="268"/>
        <v>36136.792159999997</v>
      </c>
      <c r="J368" s="16">
        <v>36146094.490000002</v>
      </c>
      <c r="K368" s="15">
        <f t="shared" ref="K368" si="329">J368/1000</f>
        <v>36146.094490000003</v>
      </c>
    </row>
    <row r="369" spans="1:11" ht="38.25" outlineLevel="6" x14ac:dyDescent="0.25">
      <c r="A369" s="6" t="s">
        <v>168</v>
      </c>
      <c r="B369" s="5" t="s">
        <v>277</v>
      </c>
      <c r="C369" s="21" t="s">
        <v>33</v>
      </c>
      <c r="D369" s="21" t="s">
        <v>318</v>
      </c>
      <c r="E369" s="5" t="s">
        <v>169</v>
      </c>
      <c r="F369" s="16">
        <v>38188725.789999999</v>
      </c>
      <c r="G369" s="15">
        <f t="shared" si="268"/>
        <v>38188.725789999997</v>
      </c>
      <c r="H369" s="16">
        <v>36136792.159999996</v>
      </c>
      <c r="I369" s="15">
        <f t="shared" si="268"/>
        <v>36136.792159999997</v>
      </c>
      <c r="J369" s="16">
        <v>36146094.490000002</v>
      </c>
      <c r="K369" s="15">
        <f t="shared" ref="K369" si="330">J369/1000</f>
        <v>36146.094490000003</v>
      </c>
    </row>
    <row r="370" spans="1:11" ht="25.5" outlineLevel="5" x14ac:dyDescent="0.25">
      <c r="A370" s="6" t="s">
        <v>286</v>
      </c>
      <c r="B370" s="5" t="s">
        <v>277</v>
      </c>
      <c r="C370" s="21" t="s">
        <v>33</v>
      </c>
      <c r="D370" s="21" t="s">
        <v>287</v>
      </c>
      <c r="E370" s="5"/>
      <c r="F370" s="16">
        <v>93788143.459999993</v>
      </c>
      <c r="G370" s="15">
        <f t="shared" si="268"/>
        <v>93788.143459999992</v>
      </c>
      <c r="H370" s="16">
        <v>87950400</v>
      </c>
      <c r="I370" s="15">
        <f t="shared" si="268"/>
        <v>87950.399999999994</v>
      </c>
      <c r="J370" s="16">
        <v>87950400</v>
      </c>
      <c r="K370" s="15">
        <f t="shared" ref="K370" si="331">J370/1000</f>
        <v>87950.399999999994</v>
      </c>
    </row>
    <row r="371" spans="1:11" ht="38.25" outlineLevel="6" x14ac:dyDescent="0.25">
      <c r="A371" s="6" t="s">
        <v>168</v>
      </c>
      <c r="B371" s="5" t="s">
        <v>277</v>
      </c>
      <c r="C371" s="21" t="s">
        <v>33</v>
      </c>
      <c r="D371" s="21" t="s">
        <v>287</v>
      </c>
      <c r="E371" s="5" t="s">
        <v>169</v>
      </c>
      <c r="F371" s="16">
        <v>93788143.459999993</v>
      </c>
      <c r="G371" s="15">
        <f t="shared" si="268"/>
        <v>93788.143459999992</v>
      </c>
      <c r="H371" s="16">
        <v>87950400</v>
      </c>
      <c r="I371" s="15">
        <f t="shared" si="268"/>
        <v>87950.399999999994</v>
      </c>
      <c r="J371" s="16">
        <v>87950400</v>
      </c>
      <c r="K371" s="15">
        <f t="shared" ref="K371" si="332">J371/1000</f>
        <v>87950.399999999994</v>
      </c>
    </row>
    <row r="372" spans="1:11" ht="25.5" outlineLevel="4" x14ac:dyDescent="0.25">
      <c r="A372" s="6" t="s">
        <v>319</v>
      </c>
      <c r="B372" s="5" t="s">
        <v>277</v>
      </c>
      <c r="C372" s="21" t="s">
        <v>33</v>
      </c>
      <c r="D372" s="21" t="s">
        <v>320</v>
      </c>
      <c r="E372" s="5"/>
      <c r="F372" s="16">
        <v>49180827</v>
      </c>
      <c r="G372" s="15">
        <f>F372/1000+115</f>
        <v>49295.826999999997</v>
      </c>
      <c r="H372" s="16">
        <v>46559050</v>
      </c>
      <c r="I372" s="15">
        <f t="shared" si="268"/>
        <v>46559.05</v>
      </c>
      <c r="J372" s="16">
        <v>46559050</v>
      </c>
      <c r="K372" s="15">
        <f t="shared" ref="K372" si="333">J372/1000</f>
        <v>46559.05</v>
      </c>
    </row>
    <row r="373" spans="1:11" outlineLevel="5" x14ac:dyDescent="0.25">
      <c r="A373" s="6" t="s">
        <v>321</v>
      </c>
      <c r="B373" s="5" t="s">
        <v>277</v>
      </c>
      <c r="C373" s="21" t="s">
        <v>33</v>
      </c>
      <c r="D373" s="21" t="s">
        <v>322</v>
      </c>
      <c r="E373" s="5"/>
      <c r="F373" s="16">
        <v>49180827</v>
      </c>
      <c r="G373" s="15">
        <f>F373/1000+115</f>
        <v>49295.826999999997</v>
      </c>
      <c r="H373" s="16">
        <v>46559050</v>
      </c>
      <c r="I373" s="15">
        <f t="shared" si="268"/>
        <v>46559.05</v>
      </c>
      <c r="J373" s="16">
        <v>46559050</v>
      </c>
      <c r="K373" s="15">
        <f t="shared" ref="K373" si="334">J373/1000</f>
        <v>46559.05</v>
      </c>
    </row>
    <row r="374" spans="1:11" ht="38.25" outlineLevel="6" x14ac:dyDescent="0.25">
      <c r="A374" s="6" t="s">
        <v>168</v>
      </c>
      <c r="B374" s="5" t="s">
        <v>277</v>
      </c>
      <c r="C374" s="21" t="s">
        <v>33</v>
      </c>
      <c r="D374" s="21" t="s">
        <v>322</v>
      </c>
      <c r="E374" s="5" t="s">
        <v>169</v>
      </c>
      <c r="F374" s="16">
        <v>49180827</v>
      </c>
      <c r="G374" s="15">
        <f>F374/1000+115</f>
        <v>49295.826999999997</v>
      </c>
      <c r="H374" s="16">
        <v>46559050</v>
      </c>
      <c r="I374" s="15">
        <f t="shared" si="268"/>
        <v>46559.05</v>
      </c>
      <c r="J374" s="16">
        <v>46559050</v>
      </c>
      <c r="K374" s="15">
        <f t="shared" ref="K374" si="335">J374/1000</f>
        <v>46559.05</v>
      </c>
    </row>
    <row r="375" spans="1:11" ht="38.25" outlineLevel="4" x14ac:dyDescent="0.25">
      <c r="A375" s="6" t="s">
        <v>323</v>
      </c>
      <c r="B375" s="5" t="s">
        <v>277</v>
      </c>
      <c r="C375" s="21" t="s">
        <v>33</v>
      </c>
      <c r="D375" s="21" t="s">
        <v>324</v>
      </c>
      <c r="E375" s="5"/>
      <c r="F375" s="16">
        <v>3000000</v>
      </c>
      <c r="G375" s="15">
        <f t="shared" si="268"/>
        <v>3000</v>
      </c>
      <c r="H375" s="16">
        <v>3000000</v>
      </c>
      <c r="I375" s="15">
        <f t="shared" si="268"/>
        <v>3000</v>
      </c>
      <c r="J375" s="16">
        <v>3000000</v>
      </c>
      <c r="K375" s="15">
        <f t="shared" ref="K375" si="336">J375/1000</f>
        <v>3000</v>
      </c>
    </row>
    <row r="376" spans="1:11" ht="38.25" outlineLevel="5" x14ac:dyDescent="0.25">
      <c r="A376" s="6" t="s">
        <v>325</v>
      </c>
      <c r="B376" s="5" t="s">
        <v>277</v>
      </c>
      <c r="C376" s="21" t="s">
        <v>33</v>
      </c>
      <c r="D376" s="21" t="s">
        <v>326</v>
      </c>
      <c r="E376" s="5"/>
      <c r="F376" s="16">
        <v>3000000</v>
      </c>
      <c r="G376" s="15">
        <f t="shared" ref="G376:I454" si="337">F376/1000</f>
        <v>3000</v>
      </c>
      <c r="H376" s="16">
        <v>3000000</v>
      </c>
      <c r="I376" s="15">
        <f t="shared" si="337"/>
        <v>3000</v>
      </c>
      <c r="J376" s="16">
        <v>3000000</v>
      </c>
      <c r="K376" s="15">
        <f t="shared" ref="K376" si="338">J376/1000</f>
        <v>3000</v>
      </c>
    </row>
    <row r="377" spans="1:11" ht="38.25" outlineLevel="6" x14ac:dyDescent="0.25">
      <c r="A377" s="6" t="s">
        <v>168</v>
      </c>
      <c r="B377" s="5" t="s">
        <v>277</v>
      </c>
      <c r="C377" s="21" t="s">
        <v>33</v>
      </c>
      <c r="D377" s="21" t="s">
        <v>326</v>
      </c>
      <c r="E377" s="5" t="s">
        <v>169</v>
      </c>
      <c r="F377" s="16">
        <v>3000000</v>
      </c>
      <c r="G377" s="15">
        <f t="shared" si="337"/>
        <v>3000</v>
      </c>
      <c r="H377" s="16">
        <v>3000000</v>
      </c>
      <c r="I377" s="15">
        <f t="shared" si="337"/>
        <v>3000</v>
      </c>
      <c r="J377" s="16">
        <v>3000000</v>
      </c>
      <c r="K377" s="15">
        <f t="shared" ref="K377" si="339">J377/1000</f>
        <v>3000</v>
      </c>
    </row>
    <row r="378" spans="1:11" outlineLevel="3" x14ac:dyDescent="0.25">
      <c r="A378" s="6" t="s">
        <v>107</v>
      </c>
      <c r="B378" s="5" t="s">
        <v>277</v>
      </c>
      <c r="C378" s="21" t="s">
        <v>33</v>
      </c>
      <c r="D378" s="21" t="s">
        <v>108</v>
      </c>
      <c r="E378" s="5"/>
      <c r="F378" s="16">
        <v>1952883</v>
      </c>
      <c r="G378" s="15">
        <f>G379+G381+G383+G385</f>
        <v>1952.9</v>
      </c>
      <c r="H378" s="16">
        <v>0</v>
      </c>
      <c r="I378" s="15">
        <f t="shared" ref="I378:K378" si="340">I379+I381+I383+I385</f>
        <v>0</v>
      </c>
      <c r="J378" s="15">
        <f t="shared" si="340"/>
        <v>0</v>
      </c>
      <c r="K378" s="15">
        <f t="shared" si="340"/>
        <v>0</v>
      </c>
    </row>
    <row r="379" spans="1:11" ht="38.25" outlineLevel="3" x14ac:dyDescent="0.25">
      <c r="A379" s="6" t="s">
        <v>467</v>
      </c>
      <c r="B379" s="5" t="s">
        <v>277</v>
      </c>
      <c r="C379" s="21" t="s">
        <v>33</v>
      </c>
      <c r="D379" s="21" t="s">
        <v>420</v>
      </c>
      <c r="E379" s="5"/>
      <c r="F379" s="16"/>
      <c r="G379" s="15">
        <f>G380</f>
        <v>462.2</v>
      </c>
      <c r="H379" s="16"/>
      <c r="I379" s="15">
        <f t="shared" ref="I379:K379" si="341">I380</f>
        <v>0</v>
      </c>
      <c r="J379" s="15">
        <f t="shared" si="341"/>
        <v>0</v>
      </c>
      <c r="K379" s="15">
        <f t="shared" si="341"/>
        <v>0</v>
      </c>
    </row>
    <row r="380" spans="1:11" ht="38.25" outlineLevel="3" x14ac:dyDescent="0.25">
      <c r="A380" s="6" t="s">
        <v>168</v>
      </c>
      <c r="B380" s="5" t="s">
        <v>277</v>
      </c>
      <c r="C380" s="21" t="s">
        <v>33</v>
      </c>
      <c r="D380" s="21" t="s">
        <v>420</v>
      </c>
      <c r="E380" s="5">
        <v>600</v>
      </c>
      <c r="F380" s="16"/>
      <c r="G380" s="15">
        <v>462.2</v>
      </c>
      <c r="H380" s="16"/>
      <c r="I380" s="15">
        <v>0</v>
      </c>
      <c r="J380" s="15"/>
      <c r="K380" s="15">
        <v>0</v>
      </c>
    </row>
    <row r="381" spans="1:11" ht="25.5" outlineLevel="3" x14ac:dyDescent="0.25">
      <c r="A381" s="6" t="s">
        <v>469</v>
      </c>
      <c r="B381" s="5" t="s">
        <v>277</v>
      </c>
      <c r="C381" s="21" t="s">
        <v>33</v>
      </c>
      <c r="D381" s="21" t="s">
        <v>423</v>
      </c>
      <c r="E381" s="5"/>
      <c r="F381" s="16"/>
      <c r="G381" s="15">
        <f>G382</f>
        <v>1197.7</v>
      </c>
      <c r="H381" s="16"/>
      <c r="I381" s="15">
        <f t="shared" ref="I381:K381" si="342">I382</f>
        <v>0</v>
      </c>
      <c r="J381" s="15">
        <f t="shared" si="342"/>
        <v>0</v>
      </c>
      <c r="K381" s="15">
        <f t="shared" si="342"/>
        <v>0</v>
      </c>
    </row>
    <row r="382" spans="1:11" ht="38.25" outlineLevel="3" x14ac:dyDescent="0.25">
      <c r="A382" s="6" t="s">
        <v>168</v>
      </c>
      <c r="B382" s="5" t="s">
        <v>277</v>
      </c>
      <c r="C382" s="21" t="s">
        <v>33</v>
      </c>
      <c r="D382" s="21" t="s">
        <v>423</v>
      </c>
      <c r="E382" s="5">
        <v>600</v>
      </c>
      <c r="F382" s="16"/>
      <c r="G382" s="15">
        <v>1197.7</v>
      </c>
      <c r="H382" s="16"/>
      <c r="I382" s="15">
        <v>0</v>
      </c>
      <c r="J382" s="15"/>
      <c r="K382" s="15">
        <v>0</v>
      </c>
    </row>
    <row r="383" spans="1:11" ht="38.25" outlineLevel="3" x14ac:dyDescent="0.25">
      <c r="A383" s="6" t="s">
        <v>466</v>
      </c>
      <c r="B383" s="5" t="s">
        <v>277</v>
      </c>
      <c r="C383" s="21" t="s">
        <v>33</v>
      </c>
      <c r="D383" s="21" t="s">
        <v>442</v>
      </c>
      <c r="E383" s="5"/>
      <c r="F383" s="16"/>
      <c r="G383" s="15">
        <f>G384</f>
        <v>81.599999999999994</v>
      </c>
      <c r="H383" s="16"/>
      <c r="I383" s="15">
        <f t="shared" ref="I383:K383" si="343">I384</f>
        <v>0</v>
      </c>
      <c r="J383" s="15">
        <f t="shared" si="343"/>
        <v>0</v>
      </c>
      <c r="K383" s="15">
        <f t="shared" si="343"/>
        <v>0</v>
      </c>
    </row>
    <row r="384" spans="1:11" ht="38.25" outlineLevel="3" x14ac:dyDescent="0.25">
      <c r="A384" s="6" t="s">
        <v>168</v>
      </c>
      <c r="B384" s="5" t="s">
        <v>277</v>
      </c>
      <c r="C384" s="21" t="s">
        <v>33</v>
      </c>
      <c r="D384" s="21" t="s">
        <v>442</v>
      </c>
      <c r="E384" s="5">
        <v>600</v>
      </c>
      <c r="F384" s="16"/>
      <c r="G384" s="15">
        <v>81.599999999999994</v>
      </c>
      <c r="H384" s="16"/>
      <c r="I384" s="15">
        <v>0</v>
      </c>
      <c r="J384" s="15"/>
      <c r="K384" s="15">
        <v>0</v>
      </c>
    </row>
    <row r="385" spans="1:11" ht="25.5" outlineLevel="3" x14ac:dyDescent="0.25">
      <c r="A385" s="6" t="s">
        <v>468</v>
      </c>
      <c r="B385" s="5" t="s">
        <v>277</v>
      </c>
      <c r="C385" s="21" t="s">
        <v>33</v>
      </c>
      <c r="D385" s="21" t="s">
        <v>444</v>
      </c>
      <c r="E385" s="5"/>
      <c r="F385" s="16"/>
      <c r="G385" s="15">
        <f>G386</f>
        <v>211.4</v>
      </c>
      <c r="H385" s="16"/>
      <c r="I385" s="15">
        <f t="shared" ref="I385:K385" si="344">I386</f>
        <v>0</v>
      </c>
      <c r="J385" s="15">
        <f t="shared" si="344"/>
        <v>0</v>
      </c>
      <c r="K385" s="15">
        <f t="shared" si="344"/>
        <v>0</v>
      </c>
    </row>
    <row r="386" spans="1:11" ht="38.25" outlineLevel="3" x14ac:dyDescent="0.25">
      <c r="A386" s="6" t="s">
        <v>168</v>
      </c>
      <c r="B386" s="5" t="s">
        <v>277</v>
      </c>
      <c r="C386" s="21" t="s">
        <v>33</v>
      </c>
      <c r="D386" s="21" t="s">
        <v>444</v>
      </c>
      <c r="E386" s="5">
        <v>600</v>
      </c>
      <c r="F386" s="16"/>
      <c r="G386" s="15">
        <v>211.4</v>
      </c>
      <c r="H386" s="16"/>
      <c r="I386" s="15">
        <v>0</v>
      </c>
      <c r="J386" s="16"/>
      <c r="K386" s="15">
        <v>0</v>
      </c>
    </row>
    <row r="387" spans="1:11" ht="25.5" outlineLevel="2" x14ac:dyDescent="0.25">
      <c r="A387" s="6" t="s">
        <v>327</v>
      </c>
      <c r="B387" s="5" t="s">
        <v>277</v>
      </c>
      <c r="C387" s="21" t="s">
        <v>34</v>
      </c>
      <c r="D387" s="21"/>
      <c r="E387" s="5"/>
      <c r="F387" s="16">
        <v>44952240.18</v>
      </c>
      <c r="G387" s="15">
        <f t="shared" si="337"/>
        <v>44952.240180000001</v>
      </c>
      <c r="H387" s="16">
        <v>44650603.600000001</v>
      </c>
      <c r="I387" s="15">
        <f t="shared" si="337"/>
        <v>44650.603600000002</v>
      </c>
      <c r="J387" s="16">
        <v>44650603.600000001</v>
      </c>
      <c r="K387" s="15">
        <f t="shared" ref="K387" si="345">J387/1000</f>
        <v>44650.603600000002</v>
      </c>
    </row>
    <row r="388" spans="1:11" ht="25.5" outlineLevel="3" x14ac:dyDescent="0.25">
      <c r="A388" s="6" t="s">
        <v>242</v>
      </c>
      <c r="B388" s="5" t="s">
        <v>277</v>
      </c>
      <c r="C388" s="21" t="s">
        <v>34</v>
      </c>
      <c r="D388" s="21" t="s">
        <v>243</v>
      </c>
      <c r="E388" s="5"/>
      <c r="F388" s="16">
        <v>44952240.18</v>
      </c>
      <c r="G388" s="15">
        <f t="shared" si="337"/>
        <v>44952.240180000001</v>
      </c>
      <c r="H388" s="16">
        <v>44650603.600000001</v>
      </c>
      <c r="I388" s="15">
        <f t="shared" si="337"/>
        <v>44650.603600000002</v>
      </c>
      <c r="J388" s="16">
        <v>44650603.600000001</v>
      </c>
      <c r="K388" s="15">
        <f t="shared" ref="K388" si="346">J388/1000</f>
        <v>44650.603600000002</v>
      </c>
    </row>
    <row r="389" spans="1:11" ht="25.5" outlineLevel="4" x14ac:dyDescent="0.25">
      <c r="A389" s="6" t="s">
        <v>328</v>
      </c>
      <c r="B389" s="5" t="s">
        <v>277</v>
      </c>
      <c r="C389" s="21" t="s">
        <v>34</v>
      </c>
      <c r="D389" s="21" t="s">
        <v>329</v>
      </c>
      <c r="E389" s="5"/>
      <c r="F389" s="16">
        <v>44952240.18</v>
      </c>
      <c r="G389" s="15">
        <f t="shared" si="337"/>
        <v>44952.240180000001</v>
      </c>
      <c r="H389" s="16">
        <v>44650603.600000001</v>
      </c>
      <c r="I389" s="15">
        <f t="shared" si="337"/>
        <v>44650.603600000002</v>
      </c>
      <c r="J389" s="16">
        <v>44650603.600000001</v>
      </c>
      <c r="K389" s="15">
        <f t="shared" ref="K389" si="347">J389/1000</f>
        <v>44650.603600000002</v>
      </c>
    </row>
    <row r="390" spans="1:11" ht="25.5" outlineLevel="5" x14ac:dyDescent="0.25">
      <c r="A390" s="6" t="s">
        <v>330</v>
      </c>
      <c r="B390" s="5" t="s">
        <v>277</v>
      </c>
      <c r="C390" s="21" t="s">
        <v>34</v>
      </c>
      <c r="D390" s="21" t="s">
        <v>331</v>
      </c>
      <c r="E390" s="5"/>
      <c r="F390" s="16">
        <v>44952240.18</v>
      </c>
      <c r="G390" s="15">
        <f t="shared" si="337"/>
        <v>44952.240180000001</v>
      </c>
      <c r="H390" s="16">
        <v>44650603.600000001</v>
      </c>
      <c r="I390" s="15">
        <f t="shared" si="337"/>
        <v>44650.603600000002</v>
      </c>
      <c r="J390" s="16">
        <v>44650603.600000001</v>
      </c>
      <c r="K390" s="15">
        <f t="shared" ref="K390" si="348">J390/1000</f>
        <v>44650.603600000002</v>
      </c>
    </row>
    <row r="391" spans="1:11" ht="63.75" outlineLevel="6" x14ac:dyDescent="0.25">
      <c r="A391" s="6" t="s">
        <v>65</v>
      </c>
      <c r="B391" s="5" t="s">
        <v>277</v>
      </c>
      <c r="C391" s="21" t="s">
        <v>34</v>
      </c>
      <c r="D391" s="21" t="s">
        <v>331</v>
      </c>
      <c r="E391" s="5" t="s">
        <v>66</v>
      </c>
      <c r="F391" s="16">
        <v>44761240.18</v>
      </c>
      <c r="G391" s="15">
        <f>F391/1000+25.4</f>
        <v>44786.640180000002</v>
      </c>
      <c r="H391" s="16">
        <v>44459603.600000001</v>
      </c>
      <c r="I391" s="15">
        <f t="shared" si="337"/>
        <v>44459.603600000002</v>
      </c>
      <c r="J391" s="16">
        <v>44459603.600000001</v>
      </c>
      <c r="K391" s="15">
        <f t="shared" ref="K391" si="349">J391/1000</f>
        <v>44459.603600000002</v>
      </c>
    </row>
    <row r="392" spans="1:11" ht="38.25" outlineLevel="6" x14ac:dyDescent="0.25">
      <c r="A392" s="6" t="s">
        <v>74</v>
      </c>
      <c r="B392" s="5" t="s">
        <v>277</v>
      </c>
      <c r="C392" s="21" t="s">
        <v>34</v>
      </c>
      <c r="D392" s="21" t="s">
        <v>331</v>
      </c>
      <c r="E392" s="5" t="s">
        <v>75</v>
      </c>
      <c r="F392" s="16">
        <v>191000</v>
      </c>
      <c r="G392" s="15">
        <f>F392/1000-25.4</f>
        <v>165.6</v>
      </c>
      <c r="H392" s="16">
        <v>191000</v>
      </c>
      <c r="I392" s="15">
        <f t="shared" si="337"/>
        <v>191</v>
      </c>
      <c r="J392" s="16">
        <v>191000</v>
      </c>
      <c r="K392" s="15">
        <f t="shared" ref="K392" si="350">J392/1000</f>
        <v>191</v>
      </c>
    </row>
    <row r="393" spans="1:11" outlineLevel="1" x14ac:dyDescent="0.25">
      <c r="A393" s="6" t="s">
        <v>264</v>
      </c>
      <c r="B393" s="5" t="s">
        <v>277</v>
      </c>
      <c r="C393" s="21" t="s">
        <v>39</v>
      </c>
      <c r="D393" s="21"/>
      <c r="E393" s="5"/>
      <c r="F393" s="16">
        <v>61762314.899999999</v>
      </c>
      <c r="G393" s="15">
        <f t="shared" si="337"/>
        <v>61762.314899999998</v>
      </c>
      <c r="H393" s="16">
        <v>61985960</v>
      </c>
      <c r="I393" s="15">
        <f t="shared" si="337"/>
        <v>61985.96</v>
      </c>
      <c r="J393" s="16">
        <v>61985960</v>
      </c>
      <c r="K393" s="15">
        <f t="shared" ref="K393" si="351">J393/1000</f>
        <v>61985.96</v>
      </c>
    </row>
    <row r="394" spans="1:11" outlineLevel="2" x14ac:dyDescent="0.25">
      <c r="A394" s="6" t="s">
        <v>265</v>
      </c>
      <c r="B394" s="5" t="s">
        <v>277</v>
      </c>
      <c r="C394" s="21" t="s">
        <v>40</v>
      </c>
      <c r="D394" s="21"/>
      <c r="E394" s="5"/>
      <c r="F394" s="16">
        <v>60568614.899999999</v>
      </c>
      <c r="G394" s="15">
        <f t="shared" si="337"/>
        <v>60568.6149</v>
      </c>
      <c r="H394" s="16">
        <v>61611960</v>
      </c>
      <c r="I394" s="15">
        <f t="shared" si="337"/>
        <v>61611.96</v>
      </c>
      <c r="J394" s="16">
        <v>61611960</v>
      </c>
      <c r="K394" s="15">
        <f t="shared" ref="K394" si="352">J394/1000</f>
        <v>61611.96</v>
      </c>
    </row>
    <row r="395" spans="1:11" ht="38.25" outlineLevel="3" x14ac:dyDescent="0.25">
      <c r="A395" s="6" t="s">
        <v>266</v>
      </c>
      <c r="B395" s="5" t="s">
        <v>277</v>
      </c>
      <c r="C395" s="21" t="s">
        <v>40</v>
      </c>
      <c r="D395" s="21" t="s">
        <v>267</v>
      </c>
      <c r="E395" s="5"/>
      <c r="F395" s="16">
        <v>59168617.899999999</v>
      </c>
      <c r="G395" s="15">
        <f t="shared" si="337"/>
        <v>59168.617899999997</v>
      </c>
      <c r="H395" s="16">
        <v>61611960</v>
      </c>
      <c r="I395" s="15">
        <f t="shared" si="337"/>
        <v>61611.96</v>
      </c>
      <c r="J395" s="16">
        <v>61611960</v>
      </c>
      <c r="K395" s="15">
        <f t="shared" ref="K395" si="353">J395/1000</f>
        <v>61611.96</v>
      </c>
    </row>
    <row r="396" spans="1:11" ht="25.5" outlineLevel="4" x14ac:dyDescent="0.25">
      <c r="A396" s="6" t="s">
        <v>278</v>
      </c>
      <c r="B396" s="5" t="s">
        <v>277</v>
      </c>
      <c r="C396" s="21" t="s">
        <v>40</v>
      </c>
      <c r="D396" s="21" t="s">
        <v>279</v>
      </c>
      <c r="E396" s="5"/>
      <c r="F396" s="16">
        <v>761000</v>
      </c>
      <c r="G396" s="15">
        <f t="shared" si="337"/>
        <v>761</v>
      </c>
      <c r="H396" s="16">
        <v>761000</v>
      </c>
      <c r="I396" s="15">
        <f t="shared" si="337"/>
        <v>761</v>
      </c>
      <c r="J396" s="16">
        <v>761000</v>
      </c>
      <c r="K396" s="15">
        <f t="shared" ref="K396" si="354">J396/1000</f>
        <v>761</v>
      </c>
    </row>
    <row r="397" spans="1:11" ht="38.25" outlineLevel="5" x14ac:dyDescent="0.25">
      <c r="A397" s="6" t="s">
        <v>332</v>
      </c>
      <c r="B397" s="5" t="s">
        <v>277</v>
      </c>
      <c r="C397" s="21" t="s">
        <v>40</v>
      </c>
      <c r="D397" s="21" t="s">
        <v>333</v>
      </c>
      <c r="E397" s="5"/>
      <c r="F397" s="16">
        <v>751000</v>
      </c>
      <c r="G397" s="15">
        <f t="shared" si="337"/>
        <v>751</v>
      </c>
      <c r="H397" s="16">
        <v>751000</v>
      </c>
      <c r="I397" s="15">
        <f t="shared" si="337"/>
        <v>751</v>
      </c>
      <c r="J397" s="16">
        <v>751000</v>
      </c>
      <c r="K397" s="15">
        <f t="shared" ref="K397" si="355">J397/1000</f>
        <v>751</v>
      </c>
    </row>
    <row r="398" spans="1:11" ht="38.25" outlineLevel="6" x14ac:dyDescent="0.25">
      <c r="A398" s="6" t="s">
        <v>168</v>
      </c>
      <c r="B398" s="5" t="s">
        <v>277</v>
      </c>
      <c r="C398" s="21" t="s">
        <v>40</v>
      </c>
      <c r="D398" s="21" t="s">
        <v>333</v>
      </c>
      <c r="E398" s="5" t="s">
        <v>169</v>
      </c>
      <c r="F398" s="16">
        <v>751000</v>
      </c>
      <c r="G398" s="15">
        <f t="shared" si="337"/>
        <v>751</v>
      </c>
      <c r="H398" s="16">
        <v>751000</v>
      </c>
      <c r="I398" s="15">
        <f t="shared" si="337"/>
        <v>751</v>
      </c>
      <c r="J398" s="16">
        <v>751000</v>
      </c>
      <c r="K398" s="15">
        <f t="shared" ref="K398" si="356">J398/1000</f>
        <v>751</v>
      </c>
    </row>
    <row r="399" spans="1:11" ht="38.25" outlineLevel="5" x14ac:dyDescent="0.25">
      <c r="A399" s="6" t="s">
        <v>334</v>
      </c>
      <c r="B399" s="5" t="s">
        <v>277</v>
      </c>
      <c r="C399" s="21" t="s">
        <v>40</v>
      </c>
      <c r="D399" s="21" t="s">
        <v>335</v>
      </c>
      <c r="E399" s="5"/>
      <c r="F399" s="16">
        <v>10000</v>
      </c>
      <c r="G399" s="15">
        <f t="shared" si="337"/>
        <v>10</v>
      </c>
      <c r="H399" s="16">
        <v>10000</v>
      </c>
      <c r="I399" s="15">
        <f t="shared" si="337"/>
        <v>10</v>
      </c>
      <c r="J399" s="16">
        <v>10000</v>
      </c>
      <c r="K399" s="15">
        <f t="shared" ref="K399" si="357">J399/1000</f>
        <v>10</v>
      </c>
    </row>
    <row r="400" spans="1:11" ht="38.25" outlineLevel="6" x14ac:dyDescent="0.25">
      <c r="A400" s="6" t="s">
        <v>168</v>
      </c>
      <c r="B400" s="5" t="s">
        <v>277</v>
      </c>
      <c r="C400" s="21" t="s">
        <v>40</v>
      </c>
      <c r="D400" s="21" t="s">
        <v>335</v>
      </c>
      <c r="E400" s="5" t="s">
        <v>169</v>
      </c>
      <c r="F400" s="16">
        <v>10000</v>
      </c>
      <c r="G400" s="15">
        <f t="shared" si="337"/>
        <v>10</v>
      </c>
      <c r="H400" s="16">
        <v>10000</v>
      </c>
      <c r="I400" s="15">
        <f t="shared" si="337"/>
        <v>10</v>
      </c>
      <c r="J400" s="16">
        <v>10000</v>
      </c>
      <c r="K400" s="15">
        <f t="shared" ref="K400" si="358">J400/1000</f>
        <v>10</v>
      </c>
    </row>
    <row r="401" spans="1:11" ht="25.5" outlineLevel="4" x14ac:dyDescent="0.25">
      <c r="A401" s="6" t="s">
        <v>268</v>
      </c>
      <c r="B401" s="5" t="s">
        <v>277</v>
      </c>
      <c r="C401" s="21" t="s">
        <v>40</v>
      </c>
      <c r="D401" s="21" t="s">
        <v>269</v>
      </c>
      <c r="E401" s="5"/>
      <c r="F401" s="16">
        <v>58407617.899999999</v>
      </c>
      <c r="G401" s="15">
        <f t="shared" si="337"/>
        <v>58407.617899999997</v>
      </c>
      <c r="H401" s="16">
        <v>60850960</v>
      </c>
      <c r="I401" s="15">
        <f t="shared" si="337"/>
        <v>60850.96</v>
      </c>
      <c r="J401" s="16">
        <v>60850960</v>
      </c>
      <c r="K401" s="15">
        <f t="shared" ref="K401" si="359">J401/1000</f>
        <v>60850.96</v>
      </c>
    </row>
    <row r="402" spans="1:11" ht="63.75" outlineLevel="5" x14ac:dyDescent="0.25">
      <c r="A402" s="6" t="s">
        <v>270</v>
      </c>
      <c r="B402" s="5" t="s">
        <v>277</v>
      </c>
      <c r="C402" s="21" t="s">
        <v>40</v>
      </c>
      <c r="D402" s="21" t="s">
        <v>271</v>
      </c>
      <c r="E402" s="5"/>
      <c r="F402" s="16">
        <v>31212250</v>
      </c>
      <c r="G402" s="15">
        <f t="shared" si="337"/>
        <v>31212.25</v>
      </c>
      <c r="H402" s="16">
        <v>32672870</v>
      </c>
      <c r="I402" s="15">
        <f t="shared" si="337"/>
        <v>32672.87</v>
      </c>
      <c r="J402" s="16">
        <v>32672870</v>
      </c>
      <c r="K402" s="15">
        <f t="shared" ref="K402" si="360">J402/1000</f>
        <v>32672.87</v>
      </c>
    </row>
    <row r="403" spans="1:11" ht="38.25" outlineLevel="6" x14ac:dyDescent="0.25">
      <c r="A403" s="6" t="s">
        <v>168</v>
      </c>
      <c r="B403" s="5" t="s">
        <v>277</v>
      </c>
      <c r="C403" s="21" t="s">
        <v>40</v>
      </c>
      <c r="D403" s="21" t="s">
        <v>271</v>
      </c>
      <c r="E403" s="5" t="s">
        <v>169</v>
      </c>
      <c r="F403" s="16">
        <v>31212250</v>
      </c>
      <c r="G403" s="15">
        <f t="shared" si="337"/>
        <v>31212.25</v>
      </c>
      <c r="H403" s="16">
        <v>32672870</v>
      </c>
      <c r="I403" s="15">
        <f t="shared" si="337"/>
        <v>32672.87</v>
      </c>
      <c r="J403" s="16">
        <v>32672870</v>
      </c>
      <c r="K403" s="15">
        <f t="shared" ref="K403" si="361">J403/1000</f>
        <v>32672.87</v>
      </c>
    </row>
    <row r="404" spans="1:11" ht="25.5" outlineLevel="5" x14ac:dyDescent="0.25">
      <c r="A404" s="6" t="s">
        <v>336</v>
      </c>
      <c r="B404" s="5" t="s">
        <v>277</v>
      </c>
      <c r="C404" s="21" t="s">
        <v>40</v>
      </c>
      <c r="D404" s="21" t="s">
        <v>337</v>
      </c>
      <c r="E404" s="5"/>
      <c r="F404" s="16">
        <v>27195367.899999999</v>
      </c>
      <c r="G404" s="15">
        <f t="shared" si="337"/>
        <v>27195.367899999997</v>
      </c>
      <c r="H404" s="16">
        <v>28178090</v>
      </c>
      <c r="I404" s="15">
        <f t="shared" si="337"/>
        <v>28178.09</v>
      </c>
      <c r="J404" s="16">
        <v>28178090</v>
      </c>
      <c r="K404" s="15">
        <f t="shared" ref="K404" si="362">J404/1000</f>
        <v>28178.09</v>
      </c>
    </row>
    <row r="405" spans="1:11" ht="38.25" outlineLevel="6" x14ac:dyDescent="0.25">
      <c r="A405" s="6" t="s">
        <v>168</v>
      </c>
      <c r="B405" s="5" t="s">
        <v>277</v>
      </c>
      <c r="C405" s="21" t="s">
        <v>40</v>
      </c>
      <c r="D405" s="21" t="s">
        <v>337</v>
      </c>
      <c r="E405" s="5" t="s">
        <v>169</v>
      </c>
      <c r="F405" s="16">
        <v>27195367.899999999</v>
      </c>
      <c r="G405" s="15">
        <f t="shared" si="337"/>
        <v>27195.367899999997</v>
      </c>
      <c r="H405" s="16">
        <v>28178090</v>
      </c>
      <c r="I405" s="15">
        <f t="shared" si="337"/>
        <v>28178.09</v>
      </c>
      <c r="J405" s="16">
        <v>28178090</v>
      </c>
      <c r="K405" s="15">
        <f t="shared" ref="K405" si="363">J405/1000</f>
        <v>28178.09</v>
      </c>
    </row>
    <row r="406" spans="1:11" outlineLevel="3" x14ac:dyDescent="0.25">
      <c r="A406" s="6" t="s">
        <v>107</v>
      </c>
      <c r="B406" s="5" t="s">
        <v>277</v>
      </c>
      <c r="C406" s="21" t="s">
        <v>40</v>
      </c>
      <c r="D406" s="21" t="s">
        <v>108</v>
      </c>
      <c r="E406" s="5"/>
      <c r="F406" s="16">
        <v>1399997</v>
      </c>
      <c r="G406" s="15">
        <f>G407+G409+G411+G413</f>
        <v>1400</v>
      </c>
      <c r="H406" s="16">
        <v>0</v>
      </c>
      <c r="I406" s="15">
        <f t="shared" ref="I406:K406" si="364">I407+I409+I411+I413</f>
        <v>0</v>
      </c>
      <c r="J406" s="15">
        <f t="shared" si="364"/>
        <v>0</v>
      </c>
      <c r="K406" s="15">
        <f t="shared" si="364"/>
        <v>0</v>
      </c>
    </row>
    <row r="407" spans="1:11" ht="38.25" outlineLevel="3" x14ac:dyDescent="0.25">
      <c r="A407" s="6" t="s">
        <v>467</v>
      </c>
      <c r="B407" s="5" t="s">
        <v>277</v>
      </c>
      <c r="C407" s="21" t="s">
        <v>40</v>
      </c>
      <c r="D407" s="21" t="s">
        <v>420</v>
      </c>
      <c r="E407" s="5"/>
      <c r="F407" s="16"/>
      <c r="G407" s="15">
        <f>G408</f>
        <v>790.5</v>
      </c>
      <c r="H407" s="16"/>
      <c r="I407" s="15">
        <f t="shared" ref="I407:K407" si="365">I408</f>
        <v>0</v>
      </c>
      <c r="J407" s="15">
        <f t="shared" si="365"/>
        <v>0</v>
      </c>
      <c r="K407" s="15">
        <f t="shared" si="365"/>
        <v>0</v>
      </c>
    </row>
    <row r="408" spans="1:11" ht="38.25" outlineLevel="3" x14ac:dyDescent="0.25">
      <c r="A408" s="6" t="s">
        <v>168</v>
      </c>
      <c r="B408" s="5" t="s">
        <v>277</v>
      </c>
      <c r="C408" s="21" t="s">
        <v>40</v>
      </c>
      <c r="D408" s="21" t="s">
        <v>420</v>
      </c>
      <c r="E408" s="5">
        <v>600</v>
      </c>
      <c r="F408" s="16"/>
      <c r="G408" s="15">
        <v>790.5</v>
      </c>
      <c r="H408" s="16"/>
      <c r="I408" s="15">
        <v>0</v>
      </c>
      <c r="J408" s="15"/>
      <c r="K408" s="15">
        <v>0</v>
      </c>
    </row>
    <row r="409" spans="1:11" ht="25.5" outlineLevel="3" x14ac:dyDescent="0.25">
      <c r="A409" s="6" t="s">
        <v>469</v>
      </c>
      <c r="B409" s="5" t="s">
        <v>277</v>
      </c>
      <c r="C409" s="21" t="s">
        <v>40</v>
      </c>
      <c r="D409" s="21" t="s">
        <v>423</v>
      </c>
      <c r="E409" s="5"/>
      <c r="F409" s="16"/>
      <c r="G409" s="15">
        <f>G410</f>
        <v>399.5</v>
      </c>
      <c r="H409" s="16"/>
      <c r="I409" s="15">
        <f t="shared" ref="I409:K409" si="366">I410</f>
        <v>0</v>
      </c>
      <c r="J409" s="15">
        <f t="shared" si="366"/>
        <v>0</v>
      </c>
      <c r="K409" s="15">
        <f t="shared" si="366"/>
        <v>0</v>
      </c>
    </row>
    <row r="410" spans="1:11" ht="38.25" outlineLevel="3" x14ac:dyDescent="0.25">
      <c r="A410" s="6" t="s">
        <v>168</v>
      </c>
      <c r="B410" s="5" t="s">
        <v>277</v>
      </c>
      <c r="C410" s="21" t="s">
        <v>40</v>
      </c>
      <c r="D410" s="21" t="s">
        <v>423</v>
      </c>
      <c r="E410" s="5">
        <v>600</v>
      </c>
      <c r="F410" s="16"/>
      <c r="G410" s="15">
        <v>399.5</v>
      </c>
      <c r="H410" s="16"/>
      <c r="I410" s="15">
        <v>0</v>
      </c>
      <c r="J410" s="15"/>
      <c r="K410" s="15">
        <v>0</v>
      </c>
    </row>
    <row r="411" spans="1:11" ht="38.25" outlineLevel="3" x14ac:dyDescent="0.25">
      <c r="A411" s="6" t="s">
        <v>466</v>
      </c>
      <c r="B411" s="5" t="s">
        <v>277</v>
      </c>
      <c r="C411" s="21" t="s">
        <v>40</v>
      </c>
      <c r="D411" s="21" t="s">
        <v>442</v>
      </c>
      <c r="E411" s="5"/>
      <c r="F411" s="16"/>
      <c r="G411" s="15">
        <f>G412</f>
        <v>139.5</v>
      </c>
      <c r="H411" s="16"/>
      <c r="I411" s="15">
        <f t="shared" ref="I411:K411" si="367">I412</f>
        <v>0</v>
      </c>
      <c r="J411" s="15">
        <f t="shared" si="367"/>
        <v>0</v>
      </c>
      <c r="K411" s="15">
        <f t="shared" si="367"/>
        <v>0</v>
      </c>
    </row>
    <row r="412" spans="1:11" ht="38.25" outlineLevel="3" x14ac:dyDescent="0.25">
      <c r="A412" s="6" t="s">
        <v>168</v>
      </c>
      <c r="B412" s="5" t="s">
        <v>277</v>
      </c>
      <c r="C412" s="21" t="s">
        <v>40</v>
      </c>
      <c r="D412" s="21" t="s">
        <v>442</v>
      </c>
      <c r="E412" s="5">
        <v>600</v>
      </c>
      <c r="F412" s="16"/>
      <c r="G412" s="15">
        <v>139.5</v>
      </c>
      <c r="H412" s="16"/>
      <c r="I412" s="15">
        <v>0</v>
      </c>
      <c r="J412" s="15"/>
      <c r="K412" s="15">
        <v>0</v>
      </c>
    </row>
    <row r="413" spans="1:11" ht="25.5" outlineLevel="3" x14ac:dyDescent="0.25">
      <c r="A413" s="6" t="s">
        <v>468</v>
      </c>
      <c r="B413" s="5" t="s">
        <v>277</v>
      </c>
      <c r="C413" s="21" t="s">
        <v>40</v>
      </c>
      <c r="D413" s="21" t="s">
        <v>444</v>
      </c>
      <c r="E413" s="5"/>
      <c r="F413" s="16"/>
      <c r="G413" s="15">
        <f>G414</f>
        <v>70.5</v>
      </c>
      <c r="H413" s="16"/>
      <c r="I413" s="15">
        <f t="shared" ref="I413:K413" si="368">I414</f>
        <v>0</v>
      </c>
      <c r="J413" s="15">
        <f t="shared" si="368"/>
        <v>0</v>
      </c>
      <c r="K413" s="15">
        <f t="shared" si="368"/>
        <v>0</v>
      </c>
    </row>
    <row r="414" spans="1:11" ht="38.25" outlineLevel="3" x14ac:dyDescent="0.25">
      <c r="A414" s="6" t="s">
        <v>168</v>
      </c>
      <c r="B414" s="5" t="s">
        <v>277</v>
      </c>
      <c r="C414" s="21" t="s">
        <v>40</v>
      </c>
      <c r="D414" s="21" t="s">
        <v>444</v>
      </c>
      <c r="E414" s="5">
        <v>600</v>
      </c>
      <c r="F414" s="16"/>
      <c r="G414" s="15">
        <v>70.5</v>
      </c>
      <c r="H414" s="16"/>
      <c r="I414" s="15">
        <v>0</v>
      </c>
      <c r="J414" s="16"/>
      <c r="K414" s="15">
        <v>0</v>
      </c>
    </row>
    <row r="415" spans="1:11" outlineLevel="2" x14ac:dyDescent="0.25">
      <c r="A415" s="6" t="s">
        <v>338</v>
      </c>
      <c r="B415" s="5" t="s">
        <v>277</v>
      </c>
      <c r="C415" s="21" t="s">
        <v>41</v>
      </c>
      <c r="D415" s="21"/>
      <c r="E415" s="5"/>
      <c r="F415" s="16">
        <v>1193700</v>
      </c>
      <c r="G415" s="15">
        <f t="shared" si="337"/>
        <v>1193.7</v>
      </c>
      <c r="H415" s="16">
        <v>374000</v>
      </c>
      <c r="I415" s="15">
        <f t="shared" si="337"/>
        <v>374</v>
      </c>
      <c r="J415" s="16">
        <v>374000</v>
      </c>
      <c r="K415" s="15">
        <f t="shared" ref="K415" si="369">J415/1000</f>
        <v>374</v>
      </c>
    </row>
    <row r="416" spans="1:11" ht="38.25" outlineLevel="3" x14ac:dyDescent="0.25">
      <c r="A416" s="6" t="s">
        <v>266</v>
      </c>
      <c r="B416" s="5" t="s">
        <v>277</v>
      </c>
      <c r="C416" s="21" t="s">
        <v>41</v>
      </c>
      <c r="D416" s="21" t="s">
        <v>267</v>
      </c>
      <c r="E416" s="5"/>
      <c r="F416" s="16">
        <v>1193700</v>
      </c>
      <c r="G416" s="15">
        <f t="shared" si="337"/>
        <v>1193.7</v>
      </c>
      <c r="H416" s="16">
        <v>374000</v>
      </c>
      <c r="I416" s="15">
        <f t="shared" si="337"/>
        <v>374</v>
      </c>
      <c r="J416" s="16">
        <v>374000</v>
      </c>
      <c r="K416" s="15">
        <f t="shared" ref="K416" si="370">J416/1000</f>
        <v>374</v>
      </c>
    </row>
    <row r="417" spans="1:11" ht="25.5" outlineLevel="4" x14ac:dyDescent="0.25">
      <c r="A417" s="6" t="s">
        <v>278</v>
      </c>
      <c r="B417" s="5" t="s">
        <v>277</v>
      </c>
      <c r="C417" s="21" t="s">
        <v>41</v>
      </c>
      <c r="D417" s="21" t="s">
        <v>279</v>
      </c>
      <c r="E417" s="5"/>
      <c r="F417" s="16">
        <v>1193700</v>
      </c>
      <c r="G417" s="15">
        <f t="shared" si="337"/>
        <v>1193.7</v>
      </c>
      <c r="H417" s="16">
        <v>374000</v>
      </c>
      <c r="I417" s="15">
        <f t="shared" si="337"/>
        <v>374</v>
      </c>
      <c r="J417" s="16">
        <v>374000</v>
      </c>
      <c r="K417" s="15">
        <f t="shared" ref="K417" si="371">J417/1000</f>
        <v>374</v>
      </c>
    </row>
    <row r="418" spans="1:11" ht="38.25" outlineLevel="5" x14ac:dyDescent="0.25">
      <c r="A418" s="6" t="s">
        <v>332</v>
      </c>
      <c r="B418" s="5" t="s">
        <v>277</v>
      </c>
      <c r="C418" s="21" t="s">
        <v>41</v>
      </c>
      <c r="D418" s="21" t="s">
        <v>333</v>
      </c>
      <c r="E418" s="5"/>
      <c r="F418" s="16">
        <v>1193700</v>
      </c>
      <c r="G418" s="15">
        <f t="shared" si="337"/>
        <v>1193.7</v>
      </c>
      <c r="H418" s="16">
        <v>374000</v>
      </c>
      <c r="I418" s="15">
        <f t="shared" si="337"/>
        <v>374</v>
      </c>
      <c r="J418" s="16">
        <v>374000</v>
      </c>
      <c r="K418" s="15">
        <f t="shared" ref="K418" si="372">J418/1000</f>
        <v>374</v>
      </c>
    </row>
    <row r="419" spans="1:11" ht="38.25" outlineLevel="6" x14ac:dyDescent="0.25">
      <c r="A419" s="6" t="s">
        <v>168</v>
      </c>
      <c r="B419" s="5" t="s">
        <v>277</v>
      </c>
      <c r="C419" s="21" t="s">
        <v>41</v>
      </c>
      <c r="D419" s="21" t="s">
        <v>333</v>
      </c>
      <c r="E419" s="5" t="s">
        <v>169</v>
      </c>
      <c r="F419" s="16">
        <v>1193700</v>
      </c>
      <c r="G419" s="15">
        <f t="shared" si="337"/>
        <v>1193.7</v>
      </c>
      <c r="H419" s="16">
        <v>374000</v>
      </c>
      <c r="I419" s="15">
        <f t="shared" si="337"/>
        <v>374</v>
      </c>
      <c r="J419" s="16">
        <v>374000</v>
      </c>
      <c r="K419" s="15">
        <f t="shared" ref="K419" si="373">J419/1000</f>
        <v>374</v>
      </c>
    </row>
    <row r="420" spans="1:11" s="8" customFormat="1" ht="14.25" x14ac:dyDescent="0.2">
      <c r="A420" s="4" t="s">
        <v>339</v>
      </c>
      <c r="B420" s="7" t="s">
        <v>340</v>
      </c>
      <c r="C420" s="20"/>
      <c r="D420" s="20"/>
      <c r="E420" s="7"/>
      <c r="F420" s="14">
        <v>1631692777.1300001</v>
      </c>
      <c r="G420" s="13">
        <f t="shared" si="337"/>
        <v>1631692.7771300001</v>
      </c>
      <c r="H420" s="14">
        <v>1532990616.3699999</v>
      </c>
      <c r="I420" s="13">
        <f t="shared" si="337"/>
        <v>1532990.6163699999</v>
      </c>
      <c r="J420" s="14">
        <v>1516033124.22</v>
      </c>
      <c r="K420" s="13">
        <f t="shared" ref="K420" si="374">J420/1000</f>
        <v>1516033.1242200001</v>
      </c>
    </row>
    <row r="421" spans="1:11" outlineLevel="1" x14ac:dyDescent="0.25">
      <c r="A421" s="6" t="s">
        <v>57</v>
      </c>
      <c r="B421" s="5" t="s">
        <v>340</v>
      </c>
      <c r="C421" s="21" t="s">
        <v>4</v>
      </c>
      <c r="D421" s="21"/>
      <c r="E421" s="5"/>
      <c r="F421" s="16">
        <v>10000</v>
      </c>
      <c r="G421" s="15">
        <f t="shared" si="337"/>
        <v>10</v>
      </c>
      <c r="H421" s="16">
        <v>10000</v>
      </c>
      <c r="I421" s="15">
        <f t="shared" si="337"/>
        <v>10</v>
      </c>
      <c r="J421" s="16">
        <v>10000</v>
      </c>
      <c r="K421" s="15">
        <f t="shared" ref="K421" si="375">J421/1000</f>
        <v>10</v>
      </c>
    </row>
    <row r="422" spans="1:11" outlineLevel="2" x14ac:dyDescent="0.25">
      <c r="A422" s="6" t="s">
        <v>110</v>
      </c>
      <c r="B422" s="5" t="s">
        <v>340</v>
      </c>
      <c r="C422" s="21" t="s">
        <v>13</v>
      </c>
      <c r="D422" s="21"/>
      <c r="E422" s="5"/>
      <c r="F422" s="16">
        <v>10000</v>
      </c>
      <c r="G422" s="15">
        <f t="shared" si="337"/>
        <v>10</v>
      </c>
      <c r="H422" s="16">
        <v>10000</v>
      </c>
      <c r="I422" s="15">
        <f t="shared" si="337"/>
        <v>10</v>
      </c>
      <c r="J422" s="16">
        <v>10000</v>
      </c>
      <c r="K422" s="15">
        <f t="shared" ref="K422" si="376">J422/1000</f>
        <v>10</v>
      </c>
    </row>
    <row r="423" spans="1:11" ht="25.5" outlineLevel="3" x14ac:dyDescent="0.25">
      <c r="A423" s="6" t="s">
        <v>292</v>
      </c>
      <c r="B423" s="5" t="s">
        <v>340</v>
      </c>
      <c r="C423" s="21" t="s">
        <v>13</v>
      </c>
      <c r="D423" s="21" t="s">
        <v>293</v>
      </c>
      <c r="E423" s="5"/>
      <c r="F423" s="16">
        <v>10000</v>
      </c>
      <c r="G423" s="15">
        <f t="shared" si="337"/>
        <v>10</v>
      </c>
      <c r="H423" s="16">
        <v>10000</v>
      </c>
      <c r="I423" s="15">
        <f t="shared" si="337"/>
        <v>10</v>
      </c>
      <c r="J423" s="16">
        <v>10000</v>
      </c>
      <c r="K423" s="15">
        <f t="shared" ref="K423" si="377">J423/1000</f>
        <v>10</v>
      </c>
    </row>
    <row r="424" spans="1:11" ht="38.25" outlineLevel="5" x14ac:dyDescent="0.25">
      <c r="A424" s="6" t="s">
        <v>294</v>
      </c>
      <c r="B424" s="5" t="s">
        <v>340</v>
      </c>
      <c r="C424" s="21" t="s">
        <v>13</v>
      </c>
      <c r="D424" s="21" t="s">
        <v>295</v>
      </c>
      <c r="E424" s="5"/>
      <c r="F424" s="16">
        <v>10000</v>
      </c>
      <c r="G424" s="15">
        <f t="shared" si="337"/>
        <v>10</v>
      </c>
      <c r="H424" s="16">
        <v>10000</v>
      </c>
      <c r="I424" s="15">
        <f t="shared" si="337"/>
        <v>10</v>
      </c>
      <c r="J424" s="16">
        <v>10000</v>
      </c>
      <c r="K424" s="15">
        <f t="shared" ref="K424" si="378">J424/1000</f>
        <v>10</v>
      </c>
    </row>
    <row r="425" spans="1:11" ht="38.25" outlineLevel="6" x14ac:dyDescent="0.25">
      <c r="A425" s="6" t="s">
        <v>168</v>
      </c>
      <c r="B425" s="5" t="s">
        <v>340</v>
      </c>
      <c r="C425" s="21" t="s">
        <v>13</v>
      </c>
      <c r="D425" s="21" t="s">
        <v>295</v>
      </c>
      <c r="E425" s="5" t="s">
        <v>169</v>
      </c>
      <c r="F425" s="16">
        <v>10000</v>
      </c>
      <c r="G425" s="15">
        <f t="shared" si="337"/>
        <v>10</v>
      </c>
      <c r="H425" s="16">
        <v>10000</v>
      </c>
      <c r="I425" s="15">
        <f t="shared" si="337"/>
        <v>10</v>
      </c>
      <c r="J425" s="16">
        <v>10000</v>
      </c>
      <c r="K425" s="15">
        <f t="shared" ref="K425" si="379">J425/1000</f>
        <v>10</v>
      </c>
    </row>
    <row r="426" spans="1:11" outlineLevel="1" x14ac:dyDescent="0.25">
      <c r="A426" s="6" t="s">
        <v>224</v>
      </c>
      <c r="B426" s="5" t="s">
        <v>340</v>
      </c>
      <c r="C426" s="21" t="s">
        <v>25</v>
      </c>
      <c r="D426" s="21"/>
      <c r="E426" s="5"/>
      <c r="F426" s="16">
        <v>1615194227.0999999</v>
      </c>
      <c r="G426" s="15">
        <f t="shared" si="337"/>
        <v>1615194.2271</v>
      </c>
      <c r="H426" s="16">
        <v>1522949329.8499999</v>
      </c>
      <c r="I426" s="15">
        <f t="shared" si="337"/>
        <v>1522949.3298499999</v>
      </c>
      <c r="J426" s="16">
        <v>1511771471.78</v>
      </c>
      <c r="K426" s="15">
        <f t="shared" ref="K426" si="380">J426/1000</f>
        <v>1511771.47178</v>
      </c>
    </row>
    <row r="427" spans="1:11" outlineLevel="2" x14ac:dyDescent="0.25">
      <c r="A427" s="6" t="s">
        <v>225</v>
      </c>
      <c r="B427" s="5" t="s">
        <v>340</v>
      </c>
      <c r="C427" s="21" t="s">
        <v>26</v>
      </c>
      <c r="D427" s="21"/>
      <c r="E427" s="5"/>
      <c r="F427" s="16">
        <v>697443319.12</v>
      </c>
      <c r="G427" s="15">
        <f t="shared" si="337"/>
        <v>697443.31912</v>
      </c>
      <c r="H427" s="16">
        <v>671537198.63</v>
      </c>
      <c r="I427" s="15">
        <f t="shared" si="337"/>
        <v>671537.19863</v>
      </c>
      <c r="J427" s="16">
        <v>673136994.86000001</v>
      </c>
      <c r="K427" s="15">
        <f t="shared" ref="K427" si="381">J427/1000</f>
        <v>673136.99485999998</v>
      </c>
    </row>
    <row r="428" spans="1:11" ht="25.5" outlineLevel="3" x14ac:dyDescent="0.25">
      <c r="A428" s="6" t="s">
        <v>68</v>
      </c>
      <c r="B428" s="5" t="s">
        <v>340</v>
      </c>
      <c r="C428" s="21" t="s">
        <v>26</v>
      </c>
      <c r="D428" s="21" t="s">
        <v>69</v>
      </c>
      <c r="E428" s="5"/>
      <c r="F428" s="16">
        <v>627426836.85000002</v>
      </c>
      <c r="G428" s="15">
        <f t="shared" si="337"/>
        <v>627426.83685000008</v>
      </c>
      <c r="H428" s="16">
        <v>670086398.63</v>
      </c>
      <c r="I428" s="15">
        <f t="shared" si="337"/>
        <v>670086.39862999995</v>
      </c>
      <c r="J428" s="16">
        <v>671686194.86000001</v>
      </c>
      <c r="K428" s="15">
        <f t="shared" ref="K428" si="382">J428/1000</f>
        <v>671686.19486000005</v>
      </c>
    </row>
    <row r="429" spans="1:11" ht="25.5" outlineLevel="4" x14ac:dyDescent="0.25">
      <c r="A429" s="6" t="s">
        <v>226</v>
      </c>
      <c r="B429" s="5" t="s">
        <v>340</v>
      </c>
      <c r="C429" s="21" t="s">
        <v>26</v>
      </c>
      <c r="D429" s="21" t="s">
        <v>227</v>
      </c>
      <c r="E429" s="5"/>
      <c r="F429" s="16">
        <v>627426836.85000002</v>
      </c>
      <c r="G429" s="15">
        <f t="shared" si="337"/>
        <v>627426.83685000008</v>
      </c>
      <c r="H429" s="16">
        <v>670086398.63</v>
      </c>
      <c r="I429" s="15">
        <f t="shared" si="337"/>
        <v>670086.39862999995</v>
      </c>
      <c r="J429" s="16">
        <v>671686194.86000001</v>
      </c>
      <c r="K429" s="15">
        <f t="shared" ref="K429" si="383">J429/1000</f>
        <v>671686.19486000005</v>
      </c>
    </row>
    <row r="430" spans="1:11" ht="38.25" outlineLevel="5" x14ac:dyDescent="0.25">
      <c r="A430" s="6" t="s">
        <v>341</v>
      </c>
      <c r="B430" s="5" t="s">
        <v>340</v>
      </c>
      <c r="C430" s="21" t="s">
        <v>26</v>
      </c>
      <c r="D430" s="21" t="s">
        <v>342</v>
      </c>
      <c r="E430" s="5"/>
      <c r="F430" s="16">
        <v>600638078.5</v>
      </c>
      <c r="G430" s="15">
        <f t="shared" si="337"/>
        <v>600638.07849999995</v>
      </c>
      <c r="H430" s="16">
        <v>645381357.13999999</v>
      </c>
      <c r="I430" s="15">
        <f t="shared" si="337"/>
        <v>645381.35713999998</v>
      </c>
      <c r="J430" s="16">
        <v>646415834.86000001</v>
      </c>
      <c r="K430" s="15">
        <f t="shared" ref="K430" si="384">J430/1000</f>
        <v>646415.83486000006</v>
      </c>
    </row>
    <row r="431" spans="1:11" ht="38.25" outlineLevel="6" x14ac:dyDescent="0.25">
      <c r="A431" s="6" t="s">
        <v>168</v>
      </c>
      <c r="B431" s="5" t="s">
        <v>340</v>
      </c>
      <c r="C431" s="21" t="s">
        <v>26</v>
      </c>
      <c r="D431" s="21" t="s">
        <v>342</v>
      </c>
      <c r="E431" s="5" t="s">
        <v>169</v>
      </c>
      <c r="F431" s="16">
        <v>600638078.5</v>
      </c>
      <c r="G431" s="15">
        <f t="shared" si="337"/>
        <v>600638.07849999995</v>
      </c>
      <c r="H431" s="16">
        <v>645381357.13999999</v>
      </c>
      <c r="I431" s="15">
        <f t="shared" si="337"/>
        <v>645381.35713999998</v>
      </c>
      <c r="J431" s="16">
        <v>646415834.86000001</v>
      </c>
      <c r="K431" s="15">
        <f t="shared" ref="K431" si="385">J431/1000</f>
        <v>646415.83486000006</v>
      </c>
    </row>
    <row r="432" spans="1:11" ht="38.25" outlineLevel="5" x14ac:dyDescent="0.25">
      <c r="A432" s="6" t="s">
        <v>343</v>
      </c>
      <c r="B432" s="5" t="s">
        <v>340</v>
      </c>
      <c r="C432" s="21" t="s">
        <v>26</v>
      </c>
      <c r="D432" s="21" t="s">
        <v>344</v>
      </c>
      <c r="E432" s="5"/>
      <c r="F432" s="16">
        <v>1752980</v>
      </c>
      <c r="G432" s="15">
        <f t="shared" si="337"/>
        <v>1752.98</v>
      </c>
      <c r="H432" s="16">
        <v>0</v>
      </c>
      <c r="I432" s="15">
        <f t="shared" si="337"/>
        <v>0</v>
      </c>
      <c r="J432" s="16">
        <v>0</v>
      </c>
      <c r="K432" s="15">
        <f t="shared" ref="K432" si="386">J432/1000</f>
        <v>0</v>
      </c>
    </row>
    <row r="433" spans="1:11" ht="38.25" outlineLevel="6" x14ac:dyDescent="0.25">
      <c r="A433" s="6" t="s">
        <v>168</v>
      </c>
      <c r="B433" s="5" t="s">
        <v>340</v>
      </c>
      <c r="C433" s="21" t="s">
        <v>26</v>
      </c>
      <c r="D433" s="21" t="s">
        <v>344</v>
      </c>
      <c r="E433" s="5" t="s">
        <v>169</v>
      </c>
      <c r="F433" s="16">
        <v>1752980</v>
      </c>
      <c r="G433" s="15">
        <f t="shared" si="337"/>
        <v>1752.98</v>
      </c>
      <c r="H433" s="16">
        <v>0</v>
      </c>
      <c r="I433" s="15">
        <f t="shared" si="337"/>
        <v>0</v>
      </c>
      <c r="J433" s="16">
        <v>0</v>
      </c>
      <c r="K433" s="15">
        <f t="shared" ref="K433" si="387">J433/1000</f>
        <v>0</v>
      </c>
    </row>
    <row r="434" spans="1:11" ht="76.5" outlineLevel="5" x14ac:dyDescent="0.25">
      <c r="A434" s="6" t="s">
        <v>345</v>
      </c>
      <c r="B434" s="5" t="s">
        <v>340</v>
      </c>
      <c r="C434" s="21" t="s">
        <v>26</v>
      </c>
      <c r="D434" s="21" t="s">
        <v>346</v>
      </c>
      <c r="E434" s="5"/>
      <c r="F434" s="16">
        <v>24884778.350000001</v>
      </c>
      <c r="G434" s="15">
        <f t="shared" si="337"/>
        <v>24884.778350000001</v>
      </c>
      <c r="H434" s="16">
        <v>24554041.489999998</v>
      </c>
      <c r="I434" s="15">
        <f t="shared" si="337"/>
        <v>24554.04149</v>
      </c>
      <c r="J434" s="16">
        <v>25119360</v>
      </c>
      <c r="K434" s="15">
        <f t="shared" ref="K434" si="388">J434/1000</f>
        <v>25119.360000000001</v>
      </c>
    </row>
    <row r="435" spans="1:11" ht="38.25" outlineLevel="6" x14ac:dyDescent="0.25">
      <c r="A435" s="6" t="s">
        <v>168</v>
      </c>
      <c r="B435" s="5" t="s">
        <v>340</v>
      </c>
      <c r="C435" s="21" t="s">
        <v>26</v>
      </c>
      <c r="D435" s="21" t="s">
        <v>346</v>
      </c>
      <c r="E435" s="5" t="s">
        <v>169</v>
      </c>
      <c r="F435" s="16">
        <v>24884778.350000001</v>
      </c>
      <c r="G435" s="15">
        <f t="shared" si="337"/>
        <v>24884.778350000001</v>
      </c>
      <c r="H435" s="16">
        <v>24554041.489999998</v>
      </c>
      <c r="I435" s="15">
        <f t="shared" si="337"/>
        <v>24554.04149</v>
      </c>
      <c r="J435" s="16">
        <v>25119360</v>
      </c>
      <c r="K435" s="15">
        <f t="shared" ref="K435" si="389">J435/1000</f>
        <v>25119.360000000001</v>
      </c>
    </row>
    <row r="436" spans="1:11" ht="51" outlineLevel="5" x14ac:dyDescent="0.25">
      <c r="A436" s="6" t="s">
        <v>347</v>
      </c>
      <c r="B436" s="5" t="s">
        <v>340</v>
      </c>
      <c r="C436" s="21" t="s">
        <v>26</v>
      </c>
      <c r="D436" s="21" t="s">
        <v>348</v>
      </c>
      <c r="E436" s="5"/>
      <c r="F436" s="16">
        <v>151000</v>
      </c>
      <c r="G436" s="15">
        <f t="shared" si="337"/>
        <v>151</v>
      </c>
      <c r="H436" s="16">
        <v>151000</v>
      </c>
      <c r="I436" s="15">
        <f t="shared" si="337"/>
        <v>151</v>
      </c>
      <c r="J436" s="16">
        <v>151000</v>
      </c>
      <c r="K436" s="15">
        <f t="shared" ref="K436" si="390">J436/1000</f>
        <v>151</v>
      </c>
    </row>
    <row r="437" spans="1:11" ht="38.25" outlineLevel="6" x14ac:dyDescent="0.25">
      <c r="A437" s="6" t="s">
        <v>168</v>
      </c>
      <c r="B437" s="5" t="s">
        <v>340</v>
      </c>
      <c r="C437" s="21" t="s">
        <v>26</v>
      </c>
      <c r="D437" s="21" t="s">
        <v>348</v>
      </c>
      <c r="E437" s="5" t="s">
        <v>169</v>
      </c>
      <c r="F437" s="16">
        <v>151000</v>
      </c>
      <c r="G437" s="15">
        <f t="shared" si="337"/>
        <v>151</v>
      </c>
      <c r="H437" s="16">
        <v>151000</v>
      </c>
      <c r="I437" s="15">
        <f t="shared" si="337"/>
        <v>151</v>
      </c>
      <c r="J437" s="16">
        <v>151000</v>
      </c>
      <c r="K437" s="15">
        <f t="shared" ref="K437" si="391">J437/1000</f>
        <v>151</v>
      </c>
    </row>
    <row r="438" spans="1:11" ht="25.5" outlineLevel="3" x14ac:dyDescent="0.25">
      <c r="A438" s="6" t="s">
        <v>292</v>
      </c>
      <c r="B438" s="5" t="s">
        <v>340</v>
      </c>
      <c r="C438" s="21" t="s">
        <v>26</v>
      </c>
      <c r="D438" s="21" t="s">
        <v>293</v>
      </c>
      <c r="E438" s="5"/>
      <c r="F438" s="16">
        <v>69317893.269999996</v>
      </c>
      <c r="G438" s="15">
        <f t="shared" si="337"/>
        <v>69317.89327</v>
      </c>
      <c r="H438" s="16">
        <v>1450800</v>
      </c>
      <c r="I438" s="15">
        <f t="shared" si="337"/>
        <v>1450.8</v>
      </c>
      <c r="J438" s="16">
        <v>1450800</v>
      </c>
      <c r="K438" s="15">
        <f t="shared" ref="K438" si="392">J438/1000</f>
        <v>1450.8</v>
      </c>
    </row>
    <row r="439" spans="1:11" ht="51" outlineLevel="5" x14ac:dyDescent="0.25">
      <c r="A439" s="6" t="s">
        <v>349</v>
      </c>
      <c r="B439" s="5" t="s">
        <v>340</v>
      </c>
      <c r="C439" s="21" t="s">
        <v>26</v>
      </c>
      <c r="D439" s="21" t="s">
        <v>350</v>
      </c>
      <c r="E439" s="5"/>
      <c r="F439" s="16">
        <v>69317893.269999996</v>
      </c>
      <c r="G439" s="15">
        <f t="shared" si="337"/>
        <v>69317.89327</v>
      </c>
      <c r="H439" s="16">
        <v>1450800</v>
      </c>
      <c r="I439" s="15">
        <f t="shared" si="337"/>
        <v>1450.8</v>
      </c>
      <c r="J439" s="16">
        <v>1450800</v>
      </c>
      <c r="K439" s="15">
        <f t="shared" ref="K439" si="393">J439/1000</f>
        <v>1450.8</v>
      </c>
    </row>
    <row r="440" spans="1:11" ht="38.25" outlineLevel="6" x14ac:dyDescent="0.25">
      <c r="A440" s="6" t="s">
        <v>168</v>
      </c>
      <c r="B440" s="5" t="s">
        <v>340</v>
      </c>
      <c r="C440" s="21" t="s">
        <v>26</v>
      </c>
      <c r="D440" s="21" t="s">
        <v>350</v>
      </c>
      <c r="E440" s="5" t="s">
        <v>169</v>
      </c>
      <c r="F440" s="16">
        <v>69317893.269999996</v>
      </c>
      <c r="G440" s="15">
        <f t="shared" si="337"/>
        <v>69317.89327</v>
      </c>
      <c r="H440" s="16">
        <v>1450800</v>
      </c>
      <c r="I440" s="15">
        <f t="shared" si="337"/>
        <v>1450.8</v>
      </c>
      <c r="J440" s="16">
        <v>1450800</v>
      </c>
      <c r="K440" s="15">
        <f t="shared" ref="K440" si="394">J440/1000</f>
        <v>1450.8</v>
      </c>
    </row>
    <row r="441" spans="1:11" outlineLevel="3" x14ac:dyDescent="0.25">
      <c r="A441" s="6" t="s">
        <v>107</v>
      </c>
      <c r="B441" s="5" t="s">
        <v>340</v>
      </c>
      <c r="C441" s="21" t="s">
        <v>26</v>
      </c>
      <c r="D441" s="21" t="s">
        <v>108</v>
      </c>
      <c r="E441" s="5"/>
      <c r="F441" s="16">
        <v>698589</v>
      </c>
      <c r="G441" s="15">
        <f t="shared" si="337"/>
        <v>698.58900000000006</v>
      </c>
      <c r="H441" s="16">
        <v>0</v>
      </c>
      <c r="I441" s="15">
        <f t="shared" si="337"/>
        <v>0</v>
      </c>
      <c r="J441" s="16">
        <v>0</v>
      </c>
      <c r="K441" s="15">
        <f t="shared" ref="K441" si="395">J441/1000</f>
        <v>0</v>
      </c>
    </row>
    <row r="442" spans="1:11" ht="25.5" outlineLevel="3" x14ac:dyDescent="0.25">
      <c r="A442" s="6" t="s">
        <v>464</v>
      </c>
      <c r="B442" s="5">
        <v>923</v>
      </c>
      <c r="C442" s="21" t="s">
        <v>26</v>
      </c>
      <c r="D442" s="21" t="s">
        <v>432</v>
      </c>
      <c r="E442" s="5"/>
      <c r="F442" s="16"/>
      <c r="G442" s="15">
        <v>698.6</v>
      </c>
      <c r="H442" s="16"/>
      <c r="I442" s="15">
        <v>0</v>
      </c>
      <c r="J442" s="16"/>
      <c r="K442" s="15">
        <v>0</v>
      </c>
    </row>
    <row r="443" spans="1:11" ht="38.25" outlineLevel="6" x14ac:dyDescent="0.25">
      <c r="A443" s="6" t="s">
        <v>168</v>
      </c>
      <c r="B443" s="5" t="s">
        <v>340</v>
      </c>
      <c r="C443" s="21" t="s">
        <v>26</v>
      </c>
      <c r="D443" s="21" t="s">
        <v>432</v>
      </c>
      <c r="E443" s="5" t="s">
        <v>169</v>
      </c>
      <c r="F443" s="16">
        <v>698589</v>
      </c>
      <c r="G443" s="15">
        <f t="shared" si="337"/>
        <v>698.58900000000006</v>
      </c>
      <c r="H443" s="16">
        <v>0</v>
      </c>
      <c r="I443" s="15">
        <f t="shared" si="337"/>
        <v>0</v>
      </c>
      <c r="J443" s="16">
        <v>0</v>
      </c>
      <c r="K443" s="15">
        <f t="shared" ref="K443" si="396">J443/1000</f>
        <v>0</v>
      </c>
    </row>
    <row r="444" spans="1:11" outlineLevel="2" x14ac:dyDescent="0.25">
      <c r="A444" s="6" t="s">
        <v>230</v>
      </c>
      <c r="B444" s="5" t="s">
        <v>340</v>
      </c>
      <c r="C444" s="21" t="s">
        <v>27</v>
      </c>
      <c r="D444" s="21"/>
      <c r="E444" s="5"/>
      <c r="F444" s="16">
        <v>783186295.16999996</v>
      </c>
      <c r="G444" s="15">
        <f t="shared" si="337"/>
        <v>783186.29516999994</v>
      </c>
      <c r="H444" s="16">
        <v>734399392.22000003</v>
      </c>
      <c r="I444" s="15">
        <f t="shared" si="337"/>
        <v>734399.39222000004</v>
      </c>
      <c r="J444" s="16">
        <v>720621237.91999996</v>
      </c>
      <c r="K444" s="15">
        <f t="shared" ref="K444" si="397">J444/1000</f>
        <v>720621.23791999999</v>
      </c>
    </row>
    <row r="445" spans="1:11" ht="25.5" outlineLevel="3" x14ac:dyDescent="0.25">
      <c r="A445" s="6" t="s">
        <v>68</v>
      </c>
      <c r="B445" s="5" t="s">
        <v>340</v>
      </c>
      <c r="C445" s="21" t="s">
        <v>27</v>
      </c>
      <c r="D445" s="21" t="s">
        <v>69</v>
      </c>
      <c r="E445" s="5"/>
      <c r="F445" s="16">
        <v>724306666.09000003</v>
      </c>
      <c r="G445" s="15">
        <f t="shared" si="337"/>
        <v>724306.66609000007</v>
      </c>
      <c r="H445" s="16">
        <v>733714292.22000003</v>
      </c>
      <c r="I445" s="15">
        <f t="shared" si="337"/>
        <v>733714.29222000006</v>
      </c>
      <c r="J445" s="16">
        <v>719936137.91999996</v>
      </c>
      <c r="K445" s="15">
        <f t="shared" ref="K445" si="398">J445/1000</f>
        <v>719936.13792000001</v>
      </c>
    </row>
    <row r="446" spans="1:11" ht="25.5" outlineLevel="4" x14ac:dyDescent="0.25">
      <c r="A446" s="6" t="s">
        <v>231</v>
      </c>
      <c r="B446" s="5" t="s">
        <v>340</v>
      </c>
      <c r="C446" s="21" t="s">
        <v>27</v>
      </c>
      <c r="D446" s="21" t="s">
        <v>232</v>
      </c>
      <c r="E446" s="5"/>
      <c r="F446" s="16">
        <v>724306666.09000003</v>
      </c>
      <c r="G446" s="15">
        <f t="shared" si="337"/>
        <v>724306.66609000007</v>
      </c>
      <c r="H446" s="16">
        <v>733714292.22000003</v>
      </c>
      <c r="I446" s="15">
        <f t="shared" si="337"/>
        <v>733714.29222000006</v>
      </c>
      <c r="J446" s="16">
        <v>719936137.91999996</v>
      </c>
      <c r="K446" s="15">
        <f t="shared" ref="K446" si="399">J446/1000</f>
        <v>719936.13792000001</v>
      </c>
    </row>
    <row r="447" spans="1:11" ht="41.25" customHeight="1" outlineLevel="5" x14ac:dyDescent="0.25">
      <c r="A447" s="6" t="s">
        <v>351</v>
      </c>
      <c r="B447" s="5" t="s">
        <v>340</v>
      </c>
      <c r="C447" s="21" t="s">
        <v>27</v>
      </c>
      <c r="D447" s="21" t="s">
        <v>352</v>
      </c>
      <c r="E447" s="5"/>
      <c r="F447" s="16">
        <v>629400582.96000004</v>
      </c>
      <c r="G447" s="15">
        <f t="shared" si="337"/>
        <v>629400.58296000003</v>
      </c>
      <c r="H447" s="16">
        <v>649203652.79999995</v>
      </c>
      <c r="I447" s="15">
        <f t="shared" si="337"/>
        <v>649203.65279999992</v>
      </c>
      <c r="J447" s="16">
        <v>647373282.08000004</v>
      </c>
      <c r="K447" s="15">
        <f t="shared" ref="K447" si="400">J447/1000</f>
        <v>647373.28208000003</v>
      </c>
    </row>
    <row r="448" spans="1:11" ht="38.25" outlineLevel="6" x14ac:dyDescent="0.25">
      <c r="A448" s="6" t="s">
        <v>168</v>
      </c>
      <c r="B448" s="5" t="s">
        <v>340</v>
      </c>
      <c r="C448" s="21" t="s">
        <v>27</v>
      </c>
      <c r="D448" s="21" t="s">
        <v>352</v>
      </c>
      <c r="E448" s="5" t="s">
        <v>169</v>
      </c>
      <c r="F448" s="16">
        <v>629400582.96000004</v>
      </c>
      <c r="G448" s="15">
        <f t="shared" si="337"/>
        <v>629400.58296000003</v>
      </c>
      <c r="H448" s="16">
        <v>649203652.79999995</v>
      </c>
      <c r="I448" s="15">
        <f t="shared" si="337"/>
        <v>649203.65279999992</v>
      </c>
      <c r="J448" s="16">
        <v>647373282.08000004</v>
      </c>
      <c r="K448" s="15">
        <f t="shared" ref="K448" si="401">J448/1000</f>
        <v>647373.28208000003</v>
      </c>
    </row>
    <row r="449" spans="1:11" ht="38.25" outlineLevel="5" x14ac:dyDescent="0.25">
      <c r="A449" s="6" t="s">
        <v>353</v>
      </c>
      <c r="B449" s="5" t="s">
        <v>340</v>
      </c>
      <c r="C449" s="21" t="s">
        <v>27</v>
      </c>
      <c r="D449" s="21" t="s">
        <v>354</v>
      </c>
      <c r="E449" s="5"/>
      <c r="F449" s="16">
        <v>12766761.449999999</v>
      </c>
      <c r="G449" s="15">
        <f t="shared" si="337"/>
        <v>12766.76145</v>
      </c>
      <c r="H449" s="16">
        <v>5653588.6600000001</v>
      </c>
      <c r="I449" s="15">
        <f t="shared" si="337"/>
        <v>5653.5886600000003</v>
      </c>
      <c r="J449" s="16">
        <v>0</v>
      </c>
      <c r="K449" s="15">
        <f t="shared" ref="K449" si="402">J449/1000</f>
        <v>0</v>
      </c>
    </row>
    <row r="450" spans="1:11" ht="38.25" outlineLevel="6" x14ac:dyDescent="0.25">
      <c r="A450" s="6" t="s">
        <v>168</v>
      </c>
      <c r="B450" s="5" t="s">
        <v>340</v>
      </c>
      <c r="C450" s="21" t="s">
        <v>27</v>
      </c>
      <c r="D450" s="21" t="s">
        <v>354</v>
      </c>
      <c r="E450" s="5" t="s">
        <v>169</v>
      </c>
      <c r="F450" s="16">
        <v>12766761.449999999</v>
      </c>
      <c r="G450" s="15">
        <f t="shared" si="337"/>
        <v>12766.76145</v>
      </c>
      <c r="H450" s="16">
        <v>5653588.6600000001</v>
      </c>
      <c r="I450" s="15">
        <f t="shared" si="337"/>
        <v>5653.5886600000003</v>
      </c>
      <c r="J450" s="16">
        <v>0</v>
      </c>
      <c r="K450" s="15">
        <f t="shared" ref="K450" si="403">J450/1000</f>
        <v>0</v>
      </c>
    </row>
    <row r="451" spans="1:11" outlineLevel="5" x14ac:dyDescent="0.25">
      <c r="A451" s="6" t="s">
        <v>355</v>
      </c>
      <c r="B451" s="5" t="s">
        <v>340</v>
      </c>
      <c r="C451" s="21" t="s">
        <v>27</v>
      </c>
      <c r="D451" s="21" t="s">
        <v>356</v>
      </c>
      <c r="E451" s="5"/>
      <c r="F451" s="16">
        <v>70982128.989999995</v>
      </c>
      <c r="G451" s="15">
        <f t="shared" si="337"/>
        <v>70982.128989999997</v>
      </c>
      <c r="H451" s="16">
        <v>73635929.299999997</v>
      </c>
      <c r="I451" s="15">
        <f t="shared" si="337"/>
        <v>73635.929300000003</v>
      </c>
      <c r="J451" s="16">
        <v>66883772.899999999</v>
      </c>
      <c r="K451" s="15">
        <f t="shared" ref="K451" si="404">J451/1000</f>
        <v>66883.772899999996</v>
      </c>
    </row>
    <row r="452" spans="1:11" ht="38.25" outlineLevel="6" x14ac:dyDescent="0.25">
      <c r="A452" s="6" t="s">
        <v>168</v>
      </c>
      <c r="B452" s="5" t="s">
        <v>340</v>
      </c>
      <c r="C452" s="21" t="s">
        <v>27</v>
      </c>
      <c r="D452" s="21" t="s">
        <v>356</v>
      </c>
      <c r="E452" s="5" t="s">
        <v>169</v>
      </c>
      <c r="F452" s="16">
        <v>70982128.989999995</v>
      </c>
      <c r="G452" s="15">
        <f t="shared" si="337"/>
        <v>70982.128989999997</v>
      </c>
      <c r="H452" s="16">
        <v>73635929.299999997</v>
      </c>
      <c r="I452" s="15">
        <f t="shared" si="337"/>
        <v>73635.929300000003</v>
      </c>
      <c r="J452" s="16">
        <v>66883772.899999999</v>
      </c>
      <c r="K452" s="15">
        <f t="shared" ref="K452" si="405">J452/1000</f>
        <v>66883.772899999996</v>
      </c>
    </row>
    <row r="453" spans="1:11" ht="51" outlineLevel="5" x14ac:dyDescent="0.25">
      <c r="A453" s="6" t="s">
        <v>357</v>
      </c>
      <c r="B453" s="5" t="s">
        <v>340</v>
      </c>
      <c r="C453" s="21" t="s">
        <v>27</v>
      </c>
      <c r="D453" s="21" t="s">
        <v>358</v>
      </c>
      <c r="E453" s="5"/>
      <c r="F453" s="16">
        <v>126300</v>
      </c>
      <c r="G453" s="15">
        <f t="shared" si="337"/>
        <v>126.3</v>
      </c>
      <c r="H453" s="16">
        <v>126300</v>
      </c>
      <c r="I453" s="15">
        <f t="shared" si="337"/>
        <v>126.3</v>
      </c>
      <c r="J453" s="16">
        <v>126300</v>
      </c>
      <c r="K453" s="15">
        <f t="shared" ref="K453" si="406">J453/1000</f>
        <v>126.3</v>
      </c>
    </row>
    <row r="454" spans="1:11" ht="38.25" outlineLevel="6" x14ac:dyDescent="0.25">
      <c r="A454" s="6" t="s">
        <v>168</v>
      </c>
      <c r="B454" s="5" t="s">
        <v>340</v>
      </c>
      <c r="C454" s="21" t="s">
        <v>27</v>
      </c>
      <c r="D454" s="21" t="s">
        <v>358</v>
      </c>
      <c r="E454" s="5" t="s">
        <v>169</v>
      </c>
      <c r="F454" s="16">
        <v>126300</v>
      </c>
      <c r="G454" s="15">
        <f t="shared" si="337"/>
        <v>126.3</v>
      </c>
      <c r="H454" s="16">
        <v>126300</v>
      </c>
      <c r="I454" s="15">
        <f t="shared" si="337"/>
        <v>126.3</v>
      </c>
      <c r="J454" s="16">
        <v>126300</v>
      </c>
      <c r="K454" s="15">
        <f t="shared" ref="K454" si="407">J454/1000</f>
        <v>126.3</v>
      </c>
    </row>
    <row r="455" spans="1:11" ht="38.25" outlineLevel="5" x14ac:dyDescent="0.25">
      <c r="A455" s="6" t="s">
        <v>233</v>
      </c>
      <c r="B455" s="5" t="s">
        <v>340</v>
      </c>
      <c r="C455" s="21" t="s">
        <v>27</v>
      </c>
      <c r="D455" s="21" t="s">
        <v>234</v>
      </c>
      <c r="E455" s="5"/>
      <c r="F455" s="16">
        <v>389000</v>
      </c>
      <c r="G455" s="15">
        <f t="shared" ref="G455:I533" si="408">F455/1000</f>
        <v>389</v>
      </c>
      <c r="H455" s="16">
        <v>0</v>
      </c>
      <c r="I455" s="15">
        <f t="shared" si="408"/>
        <v>0</v>
      </c>
      <c r="J455" s="16">
        <v>0</v>
      </c>
      <c r="K455" s="15">
        <f t="shared" ref="K455" si="409">J455/1000</f>
        <v>0</v>
      </c>
    </row>
    <row r="456" spans="1:11" ht="38.25" outlineLevel="6" x14ac:dyDescent="0.25">
      <c r="A456" s="6" t="s">
        <v>168</v>
      </c>
      <c r="B456" s="5" t="s">
        <v>340</v>
      </c>
      <c r="C456" s="21" t="s">
        <v>27</v>
      </c>
      <c r="D456" s="21" t="s">
        <v>234</v>
      </c>
      <c r="E456" s="5" t="s">
        <v>169</v>
      </c>
      <c r="F456" s="16">
        <v>389000</v>
      </c>
      <c r="G456" s="15">
        <f t="shared" si="408"/>
        <v>389</v>
      </c>
      <c r="H456" s="16">
        <v>0</v>
      </c>
      <c r="I456" s="15">
        <f t="shared" si="408"/>
        <v>0</v>
      </c>
      <c r="J456" s="16">
        <v>0</v>
      </c>
      <c r="K456" s="15">
        <f t="shared" ref="K456" si="410">J456/1000</f>
        <v>0</v>
      </c>
    </row>
    <row r="457" spans="1:11" ht="38.25" outlineLevel="5" x14ac:dyDescent="0.25">
      <c r="A457" s="6" t="s">
        <v>359</v>
      </c>
      <c r="B457" s="5" t="s">
        <v>340</v>
      </c>
      <c r="C457" s="21" t="s">
        <v>27</v>
      </c>
      <c r="D457" s="21" t="s">
        <v>360</v>
      </c>
      <c r="E457" s="5"/>
      <c r="F457" s="16">
        <v>5546148.9299999997</v>
      </c>
      <c r="G457" s="15">
        <f t="shared" si="408"/>
        <v>5546.1489299999994</v>
      </c>
      <c r="H457" s="16">
        <v>0</v>
      </c>
      <c r="I457" s="15">
        <f t="shared" si="408"/>
        <v>0</v>
      </c>
      <c r="J457" s="16">
        <v>0</v>
      </c>
      <c r="K457" s="15">
        <f t="shared" ref="K457" si="411">J457/1000</f>
        <v>0</v>
      </c>
    </row>
    <row r="458" spans="1:11" ht="38.25" outlineLevel="6" x14ac:dyDescent="0.25">
      <c r="A458" s="6" t="s">
        <v>168</v>
      </c>
      <c r="B458" s="5" t="s">
        <v>340</v>
      </c>
      <c r="C458" s="21" t="s">
        <v>27</v>
      </c>
      <c r="D458" s="21" t="s">
        <v>360</v>
      </c>
      <c r="E458" s="5" t="s">
        <v>169</v>
      </c>
      <c r="F458" s="16">
        <v>5546148.9299999997</v>
      </c>
      <c r="G458" s="15">
        <f t="shared" si="408"/>
        <v>5546.1489299999994</v>
      </c>
      <c r="H458" s="16">
        <v>0</v>
      </c>
      <c r="I458" s="15">
        <f t="shared" si="408"/>
        <v>0</v>
      </c>
      <c r="J458" s="16">
        <v>0</v>
      </c>
      <c r="K458" s="15">
        <f t="shared" ref="K458" si="412">J458/1000</f>
        <v>0</v>
      </c>
    </row>
    <row r="459" spans="1:11" ht="63.75" outlineLevel="5" x14ac:dyDescent="0.25">
      <c r="A459" s="6" t="s">
        <v>446</v>
      </c>
      <c r="B459" s="5" t="s">
        <v>340</v>
      </c>
      <c r="C459" s="21" t="s">
        <v>27</v>
      </c>
      <c r="D459" s="21" t="s">
        <v>361</v>
      </c>
      <c r="E459" s="5"/>
      <c r="F459" s="16">
        <v>5095743.76</v>
      </c>
      <c r="G459" s="15">
        <f t="shared" si="408"/>
        <v>5095.7437599999994</v>
      </c>
      <c r="H459" s="16">
        <v>5094821.46</v>
      </c>
      <c r="I459" s="15">
        <f t="shared" si="408"/>
        <v>5094.8214600000001</v>
      </c>
      <c r="J459" s="16">
        <v>5552782.9400000004</v>
      </c>
      <c r="K459" s="15">
        <f t="shared" ref="K459" si="413">J459/1000</f>
        <v>5552.7829400000001</v>
      </c>
    </row>
    <row r="460" spans="1:11" ht="38.25" outlineLevel="6" x14ac:dyDescent="0.25">
      <c r="A460" s="6" t="s">
        <v>168</v>
      </c>
      <c r="B460" s="5" t="s">
        <v>340</v>
      </c>
      <c r="C460" s="21" t="s">
        <v>27</v>
      </c>
      <c r="D460" s="21" t="s">
        <v>361</v>
      </c>
      <c r="E460" s="5" t="s">
        <v>169</v>
      </c>
      <c r="F460" s="16">
        <v>5095743.76</v>
      </c>
      <c r="G460" s="15">
        <f t="shared" si="408"/>
        <v>5095.7437599999994</v>
      </c>
      <c r="H460" s="16">
        <v>5094821.46</v>
      </c>
      <c r="I460" s="15">
        <f t="shared" si="408"/>
        <v>5094.8214600000001</v>
      </c>
      <c r="J460" s="16">
        <v>5552782.9400000004</v>
      </c>
      <c r="K460" s="15">
        <f t="shared" ref="K460" si="414">J460/1000</f>
        <v>5552.7829400000001</v>
      </c>
    </row>
    <row r="461" spans="1:11" ht="25.5" outlineLevel="3" x14ac:dyDescent="0.25">
      <c r="A461" s="6" t="s">
        <v>292</v>
      </c>
      <c r="B461" s="5" t="s">
        <v>340</v>
      </c>
      <c r="C461" s="21" t="s">
        <v>27</v>
      </c>
      <c r="D461" s="21" t="s">
        <v>293</v>
      </c>
      <c r="E461" s="5"/>
      <c r="F461" s="16">
        <v>50907053.079999998</v>
      </c>
      <c r="G461" s="15">
        <f t="shared" si="408"/>
        <v>50907.053079999998</v>
      </c>
      <c r="H461" s="16">
        <v>685100</v>
      </c>
      <c r="I461" s="15">
        <f t="shared" si="408"/>
        <v>685.1</v>
      </c>
      <c r="J461" s="16">
        <v>685100</v>
      </c>
      <c r="K461" s="15">
        <f t="shared" ref="K461" si="415">J461/1000</f>
        <v>685.1</v>
      </c>
    </row>
    <row r="462" spans="1:11" ht="51" outlineLevel="5" x14ac:dyDescent="0.25">
      <c r="A462" s="6" t="s">
        <v>349</v>
      </c>
      <c r="B462" s="5" t="s">
        <v>340</v>
      </c>
      <c r="C462" s="21" t="s">
        <v>27</v>
      </c>
      <c r="D462" s="21" t="s">
        <v>350</v>
      </c>
      <c r="E462" s="5"/>
      <c r="F462" s="16">
        <v>50907053.079999998</v>
      </c>
      <c r="G462" s="15">
        <f t="shared" si="408"/>
        <v>50907.053079999998</v>
      </c>
      <c r="H462" s="16">
        <v>685100</v>
      </c>
      <c r="I462" s="15">
        <f t="shared" si="408"/>
        <v>685.1</v>
      </c>
      <c r="J462" s="16">
        <v>685100</v>
      </c>
      <c r="K462" s="15">
        <f t="shared" ref="K462" si="416">J462/1000</f>
        <v>685.1</v>
      </c>
    </row>
    <row r="463" spans="1:11" ht="38.25" outlineLevel="6" x14ac:dyDescent="0.25">
      <c r="A463" s="6" t="s">
        <v>168</v>
      </c>
      <c r="B463" s="5" t="s">
        <v>340</v>
      </c>
      <c r="C463" s="21" t="s">
        <v>27</v>
      </c>
      <c r="D463" s="21" t="s">
        <v>350</v>
      </c>
      <c r="E463" s="5" t="s">
        <v>169</v>
      </c>
      <c r="F463" s="16">
        <v>50907053.079999998</v>
      </c>
      <c r="G463" s="15">
        <f t="shared" si="408"/>
        <v>50907.053079999998</v>
      </c>
      <c r="H463" s="16">
        <v>685100</v>
      </c>
      <c r="I463" s="15">
        <f t="shared" si="408"/>
        <v>685.1</v>
      </c>
      <c r="J463" s="16">
        <v>685100</v>
      </c>
      <c r="K463" s="15">
        <f t="shared" ref="K463" si="417">J463/1000</f>
        <v>685.1</v>
      </c>
    </row>
    <row r="464" spans="1:11" outlineLevel="3" x14ac:dyDescent="0.25">
      <c r="A464" s="6" t="s">
        <v>107</v>
      </c>
      <c r="B464" s="5" t="s">
        <v>340</v>
      </c>
      <c r="C464" s="21" t="s">
        <v>27</v>
      </c>
      <c r="D464" s="21" t="s">
        <v>108</v>
      </c>
      <c r="E464" s="5"/>
      <c r="F464" s="16">
        <v>7972576</v>
      </c>
      <c r="G464" s="15">
        <f>G465+G467+G469+G471+G473</f>
        <v>7972.5999999999995</v>
      </c>
      <c r="H464" s="16">
        <v>0</v>
      </c>
      <c r="I464" s="15">
        <f t="shared" ref="I464:K464" si="418">I465+I467+I469+I471+I473</f>
        <v>0</v>
      </c>
      <c r="J464" s="15">
        <f t="shared" si="418"/>
        <v>0</v>
      </c>
      <c r="K464" s="15">
        <f t="shared" si="418"/>
        <v>0</v>
      </c>
    </row>
    <row r="465" spans="1:11" ht="38.25" outlineLevel="3" x14ac:dyDescent="0.25">
      <c r="A465" s="6" t="s">
        <v>467</v>
      </c>
      <c r="B465" s="5" t="s">
        <v>340</v>
      </c>
      <c r="C465" s="21" t="s">
        <v>27</v>
      </c>
      <c r="D465" s="21" t="s">
        <v>420</v>
      </c>
      <c r="E465" s="5"/>
      <c r="F465" s="16"/>
      <c r="G465" s="15">
        <f>G466</f>
        <v>1695.7</v>
      </c>
      <c r="H465" s="16"/>
      <c r="I465" s="15">
        <f t="shared" ref="I465:K465" si="419">I466</f>
        <v>0</v>
      </c>
      <c r="J465" s="15">
        <f t="shared" si="419"/>
        <v>0</v>
      </c>
      <c r="K465" s="15">
        <f t="shared" si="419"/>
        <v>0</v>
      </c>
    </row>
    <row r="466" spans="1:11" ht="38.25" outlineLevel="3" x14ac:dyDescent="0.25">
      <c r="A466" s="6" t="s">
        <v>168</v>
      </c>
      <c r="B466" s="5" t="s">
        <v>340</v>
      </c>
      <c r="C466" s="21" t="s">
        <v>27</v>
      </c>
      <c r="D466" s="21" t="s">
        <v>420</v>
      </c>
      <c r="E466" s="5">
        <v>600</v>
      </c>
      <c r="F466" s="16"/>
      <c r="G466" s="15">
        <v>1695.7</v>
      </c>
      <c r="H466" s="16"/>
      <c r="I466" s="15">
        <v>0</v>
      </c>
      <c r="J466" s="15"/>
      <c r="K466" s="15">
        <v>0</v>
      </c>
    </row>
    <row r="467" spans="1:11" ht="25.5" outlineLevel="3" x14ac:dyDescent="0.25">
      <c r="A467" s="6" t="s">
        <v>469</v>
      </c>
      <c r="B467" s="5" t="s">
        <v>340</v>
      </c>
      <c r="C467" s="21" t="s">
        <v>27</v>
      </c>
      <c r="D467" s="21" t="s">
        <v>422</v>
      </c>
      <c r="E467" s="5"/>
      <c r="F467" s="16"/>
      <c r="G467" s="15">
        <f>G468</f>
        <v>4545.8</v>
      </c>
      <c r="H467" s="16"/>
      <c r="I467" s="15">
        <f t="shared" ref="I467:K467" si="420">I468</f>
        <v>0</v>
      </c>
      <c r="J467" s="15">
        <f t="shared" si="420"/>
        <v>0</v>
      </c>
      <c r="K467" s="15">
        <f t="shared" si="420"/>
        <v>0</v>
      </c>
    </row>
    <row r="468" spans="1:11" ht="38.25" outlineLevel="3" x14ac:dyDescent="0.25">
      <c r="A468" s="6" t="s">
        <v>168</v>
      </c>
      <c r="B468" s="5" t="s">
        <v>340</v>
      </c>
      <c r="C468" s="21" t="s">
        <v>27</v>
      </c>
      <c r="D468" s="21" t="s">
        <v>422</v>
      </c>
      <c r="E468" s="5">
        <v>600</v>
      </c>
      <c r="F468" s="16"/>
      <c r="G468" s="15">
        <v>4545.8</v>
      </c>
      <c r="H468" s="16"/>
      <c r="I468" s="15">
        <v>0</v>
      </c>
      <c r="J468" s="15"/>
      <c r="K468" s="15">
        <v>0</v>
      </c>
    </row>
    <row r="469" spans="1:11" ht="25.5" outlineLevel="3" x14ac:dyDescent="0.25">
      <c r="A469" s="6" t="s">
        <v>459</v>
      </c>
      <c r="B469" s="5" t="s">
        <v>340</v>
      </c>
      <c r="C469" s="21" t="s">
        <v>27</v>
      </c>
      <c r="D469" s="21" t="s">
        <v>432</v>
      </c>
      <c r="E469" s="5"/>
      <c r="F469" s="16"/>
      <c r="G469" s="15">
        <f>G470</f>
        <v>750</v>
      </c>
      <c r="H469" s="16"/>
      <c r="I469" s="15">
        <v>0</v>
      </c>
      <c r="J469" s="15"/>
      <c r="K469" s="15">
        <v>0</v>
      </c>
    </row>
    <row r="470" spans="1:11" ht="38.25" outlineLevel="3" x14ac:dyDescent="0.25">
      <c r="A470" s="6" t="s">
        <v>470</v>
      </c>
      <c r="B470" s="5" t="s">
        <v>340</v>
      </c>
      <c r="C470" s="21" t="s">
        <v>27</v>
      </c>
      <c r="D470" s="21" t="s">
        <v>432</v>
      </c>
      <c r="E470" s="5">
        <v>600</v>
      </c>
      <c r="F470" s="16"/>
      <c r="G470" s="15">
        <v>750</v>
      </c>
      <c r="H470" s="16"/>
      <c r="I470" s="15">
        <v>0</v>
      </c>
      <c r="J470" s="15"/>
      <c r="K470" s="15">
        <v>0</v>
      </c>
    </row>
    <row r="471" spans="1:11" ht="38.25" outlineLevel="3" x14ac:dyDescent="0.25">
      <c r="A471" s="6" t="s">
        <v>466</v>
      </c>
      <c r="B471" s="5" t="s">
        <v>340</v>
      </c>
      <c r="C471" s="21" t="s">
        <v>27</v>
      </c>
      <c r="D471" s="21" t="s">
        <v>442</v>
      </c>
      <c r="E471" s="5"/>
      <c r="F471" s="16"/>
      <c r="G471" s="15">
        <f>G472</f>
        <v>299.2</v>
      </c>
      <c r="H471" s="16"/>
      <c r="I471" s="15">
        <v>0</v>
      </c>
      <c r="J471" s="15"/>
      <c r="K471" s="15">
        <v>0</v>
      </c>
    </row>
    <row r="472" spans="1:11" ht="38.25" outlineLevel="3" x14ac:dyDescent="0.25">
      <c r="A472" s="6" t="s">
        <v>168</v>
      </c>
      <c r="B472" s="5" t="s">
        <v>340</v>
      </c>
      <c r="C472" s="21" t="s">
        <v>27</v>
      </c>
      <c r="D472" s="21" t="s">
        <v>442</v>
      </c>
      <c r="E472" s="5">
        <v>600</v>
      </c>
      <c r="F472" s="16"/>
      <c r="G472" s="15">
        <v>299.2</v>
      </c>
      <c r="H472" s="16"/>
      <c r="I472" s="15">
        <v>0</v>
      </c>
      <c r="J472" s="15"/>
      <c r="K472" s="15">
        <v>0</v>
      </c>
    </row>
    <row r="473" spans="1:11" ht="25.5" outlineLevel="3" x14ac:dyDescent="0.25">
      <c r="A473" s="6" t="s">
        <v>468</v>
      </c>
      <c r="B473" s="5" t="s">
        <v>340</v>
      </c>
      <c r="C473" s="21" t="s">
        <v>27</v>
      </c>
      <c r="D473" s="21" t="s">
        <v>443</v>
      </c>
      <c r="E473" s="5"/>
      <c r="F473" s="16"/>
      <c r="G473" s="15">
        <f>G474</f>
        <v>681.9</v>
      </c>
      <c r="H473" s="16"/>
      <c r="I473" s="15">
        <v>0</v>
      </c>
      <c r="J473" s="15"/>
      <c r="K473" s="15">
        <v>0</v>
      </c>
    </row>
    <row r="474" spans="1:11" ht="38.25" outlineLevel="3" x14ac:dyDescent="0.25">
      <c r="A474" s="6" t="s">
        <v>168</v>
      </c>
      <c r="B474" s="5" t="s">
        <v>340</v>
      </c>
      <c r="C474" s="21" t="s">
        <v>27</v>
      </c>
      <c r="D474" s="21" t="s">
        <v>443</v>
      </c>
      <c r="E474" s="5">
        <v>600</v>
      </c>
      <c r="F474" s="16"/>
      <c r="G474" s="15">
        <v>681.9</v>
      </c>
      <c r="H474" s="16"/>
      <c r="I474" s="15">
        <v>0</v>
      </c>
      <c r="J474" s="15"/>
      <c r="K474" s="15">
        <v>0</v>
      </c>
    </row>
    <row r="475" spans="1:11" outlineLevel="2" x14ac:dyDescent="0.25">
      <c r="A475" s="6" t="s">
        <v>296</v>
      </c>
      <c r="B475" s="5" t="s">
        <v>340</v>
      </c>
      <c r="C475" s="21" t="s">
        <v>28</v>
      </c>
      <c r="D475" s="21"/>
      <c r="E475" s="5"/>
      <c r="F475" s="16">
        <v>79314562.939999998</v>
      </c>
      <c r="G475" s="15">
        <f t="shared" si="408"/>
        <v>79314.562940000003</v>
      </c>
      <c r="H475" s="16">
        <v>76607517</v>
      </c>
      <c r="I475" s="15">
        <f t="shared" si="408"/>
        <v>76607.517000000007</v>
      </c>
      <c r="J475" s="16">
        <v>77608017</v>
      </c>
      <c r="K475" s="15">
        <f t="shared" ref="K475" si="421">J475/1000</f>
        <v>77608.017000000007</v>
      </c>
    </row>
    <row r="476" spans="1:11" ht="25.5" outlineLevel="3" x14ac:dyDescent="0.25">
      <c r="A476" s="6" t="s">
        <v>68</v>
      </c>
      <c r="B476" s="5" t="s">
        <v>340</v>
      </c>
      <c r="C476" s="21" t="s">
        <v>28</v>
      </c>
      <c r="D476" s="21" t="s">
        <v>69</v>
      </c>
      <c r="E476" s="5"/>
      <c r="F476" s="16">
        <v>75995393</v>
      </c>
      <c r="G476" s="15">
        <f t="shared" si="408"/>
        <v>75995.392999999996</v>
      </c>
      <c r="H476" s="16">
        <v>76286617</v>
      </c>
      <c r="I476" s="15">
        <f t="shared" si="408"/>
        <v>76286.616999999998</v>
      </c>
      <c r="J476" s="16">
        <v>77287117</v>
      </c>
      <c r="K476" s="15">
        <f t="shared" ref="K476" si="422">J476/1000</f>
        <v>77287.116999999998</v>
      </c>
    </row>
    <row r="477" spans="1:11" ht="25.5" outlineLevel="4" x14ac:dyDescent="0.25">
      <c r="A477" s="6" t="s">
        <v>297</v>
      </c>
      <c r="B477" s="5" t="s">
        <v>340</v>
      </c>
      <c r="C477" s="21" t="s">
        <v>28</v>
      </c>
      <c r="D477" s="21" t="s">
        <v>298</v>
      </c>
      <c r="E477" s="5"/>
      <c r="F477" s="16">
        <v>75995393</v>
      </c>
      <c r="G477" s="15">
        <f t="shared" si="408"/>
        <v>75995.392999999996</v>
      </c>
      <c r="H477" s="16">
        <v>76286617</v>
      </c>
      <c r="I477" s="15">
        <f t="shared" si="408"/>
        <v>76286.616999999998</v>
      </c>
      <c r="J477" s="16">
        <v>77287117</v>
      </c>
      <c r="K477" s="15">
        <f t="shared" ref="K477" si="423">J477/1000</f>
        <v>77287.116999999998</v>
      </c>
    </row>
    <row r="478" spans="1:11" ht="38.25" outlineLevel="5" x14ac:dyDescent="0.25">
      <c r="A478" s="6" t="s">
        <v>362</v>
      </c>
      <c r="B478" s="5" t="s">
        <v>340</v>
      </c>
      <c r="C478" s="21" t="s">
        <v>28</v>
      </c>
      <c r="D478" s="21" t="s">
        <v>363</v>
      </c>
      <c r="E478" s="5"/>
      <c r="F478" s="16">
        <v>70000</v>
      </c>
      <c r="G478" s="15">
        <f t="shared" si="408"/>
        <v>70</v>
      </c>
      <c r="H478" s="16">
        <v>0</v>
      </c>
      <c r="I478" s="15">
        <f t="shared" si="408"/>
        <v>0</v>
      </c>
      <c r="J478" s="16">
        <v>0</v>
      </c>
      <c r="K478" s="15">
        <f t="shared" ref="K478" si="424">J478/1000</f>
        <v>0</v>
      </c>
    </row>
    <row r="479" spans="1:11" ht="38.25" outlineLevel="6" x14ac:dyDescent="0.25">
      <c r="A479" s="6" t="s">
        <v>168</v>
      </c>
      <c r="B479" s="5" t="s">
        <v>340</v>
      </c>
      <c r="C479" s="21" t="s">
        <v>28</v>
      </c>
      <c r="D479" s="21" t="s">
        <v>363</v>
      </c>
      <c r="E479" s="5" t="s">
        <v>169</v>
      </c>
      <c r="F479" s="16">
        <v>70000</v>
      </c>
      <c r="G479" s="15">
        <f t="shared" si="408"/>
        <v>70</v>
      </c>
      <c r="H479" s="16">
        <v>0</v>
      </c>
      <c r="I479" s="15">
        <f t="shared" si="408"/>
        <v>0</v>
      </c>
      <c r="J479" s="16">
        <v>0</v>
      </c>
      <c r="K479" s="15">
        <f t="shared" ref="K479" si="425">J479/1000</f>
        <v>0</v>
      </c>
    </row>
    <row r="480" spans="1:11" ht="38.25" outlineLevel="5" x14ac:dyDescent="0.25">
      <c r="A480" s="6" t="s">
        <v>364</v>
      </c>
      <c r="B480" s="5" t="s">
        <v>340</v>
      </c>
      <c r="C480" s="21" t="s">
        <v>28</v>
      </c>
      <c r="D480" s="21" t="s">
        <v>365</v>
      </c>
      <c r="E480" s="5"/>
      <c r="F480" s="16">
        <v>29700</v>
      </c>
      <c r="G480" s="15">
        <f t="shared" si="408"/>
        <v>29.7</v>
      </c>
      <c r="H480" s="16">
        <v>29700</v>
      </c>
      <c r="I480" s="15">
        <f t="shared" si="408"/>
        <v>29.7</v>
      </c>
      <c r="J480" s="16">
        <v>29700</v>
      </c>
      <c r="K480" s="15">
        <f t="shared" ref="K480" si="426">J480/1000</f>
        <v>29.7</v>
      </c>
    </row>
    <row r="481" spans="1:11" ht="38.25" outlineLevel="6" x14ac:dyDescent="0.25">
      <c r="A481" s="6" t="s">
        <v>168</v>
      </c>
      <c r="B481" s="5" t="s">
        <v>340</v>
      </c>
      <c r="C481" s="21" t="s">
        <v>28</v>
      </c>
      <c r="D481" s="21" t="s">
        <v>365</v>
      </c>
      <c r="E481" s="5" t="s">
        <v>169</v>
      </c>
      <c r="F481" s="16">
        <v>29700</v>
      </c>
      <c r="G481" s="15">
        <f t="shared" si="408"/>
        <v>29.7</v>
      </c>
      <c r="H481" s="16">
        <v>29700</v>
      </c>
      <c r="I481" s="15">
        <f t="shared" si="408"/>
        <v>29.7</v>
      </c>
      <c r="J481" s="16">
        <v>29700</v>
      </c>
      <c r="K481" s="15">
        <f t="shared" ref="K481" si="427">J481/1000</f>
        <v>29.7</v>
      </c>
    </row>
    <row r="482" spans="1:11" ht="51" outlineLevel="5" x14ac:dyDescent="0.25">
      <c r="A482" s="6" t="s">
        <v>366</v>
      </c>
      <c r="B482" s="5" t="s">
        <v>340</v>
      </c>
      <c r="C482" s="21" t="s">
        <v>28</v>
      </c>
      <c r="D482" s="21" t="s">
        <v>367</v>
      </c>
      <c r="E482" s="5"/>
      <c r="F482" s="16">
        <v>75895693</v>
      </c>
      <c r="G482" s="15">
        <f t="shared" si="408"/>
        <v>75895.692999999999</v>
      </c>
      <c r="H482" s="16">
        <v>76256917</v>
      </c>
      <c r="I482" s="15">
        <f t="shared" si="408"/>
        <v>76256.917000000001</v>
      </c>
      <c r="J482" s="16">
        <v>77257417</v>
      </c>
      <c r="K482" s="15">
        <f t="shared" ref="K482" si="428">J482/1000</f>
        <v>77257.417000000001</v>
      </c>
    </row>
    <row r="483" spans="1:11" ht="38.25" outlineLevel="6" x14ac:dyDescent="0.25">
      <c r="A483" s="6" t="s">
        <v>168</v>
      </c>
      <c r="B483" s="5" t="s">
        <v>340</v>
      </c>
      <c r="C483" s="21" t="s">
        <v>28</v>
      </c>
      <c r="D483" s="21" t="s">
        <v>367</v>
      </c>
      <c r="E483" s="5" t="s">
        <v>169</v>
      </c>
      <c r="F483" s="16">
        <v>75895693</v>
      </c>
      <c r="G483" s="15">
        <f t="shared" si="408"/>
        <v>75895.692999999999</v>
      </c>
      <c r="H483" s="16">
        <v>76256917</v>
      </c>
      <c r="I483" s="15">
        <f t="shared" si="408"/>
        <v>76256.917000000001</v>
      </c>
      <c r="J483" s="16">
        <v>77257417</v>
      </c>
      <c r="K483" s="15">
        <f t="shared" ref="K483" si="429">J483/1000</f>
        <v>77257.417000000001</v>
      </c>
    </row>
    <row r="484" spans="1:11" ht="25.5" outlineLevel="3" x14ac:dyDescent="0.25">
      <c r="A484" s="6" t="s">
        <v>292</v>
      </c>
      <c r="B484" s="5" t="s">
        <v>340</v>
      </c>
      <c r="C484" s="21" t="s">
        <v>28</v>
      </c>
      <c r="D484" s="21" t="s">
        <v>293</v>
      </c>
      <c r="E484" s="5"/>
      <c r="F484" s="16">
        <v>2847101.94</v>
      </c>
      <c r="G484" s="15">
        <f t="shared" si="408"/>
        <v>2847.10194</v>
      </c>
      <c r="H484" s="16">
        <v>320900</v>
      </c>
      <c r="I484" s="15">
        <f t="shared" si="408"/>
        <v>320.89999999999998</v>
      </c>
      <c r="J484" s="16">
        <v>320900</v>
      </c>
      <c r="K484" s="15">
        <f t="shared" ref="K484" si="430">J484/1000</f>
        <v>320.89999999999998</v>
      </c>
    </row>
    <row r="485" spans="1:11" ht="51" outlineLevel="5" x14ac:dyDescent="0.25">
      <c r="A485" s="6" t="s">
        <v>349</v>
      </c>
      <c r="B485" s="5" t="s">
        <v>340</v>
      </c>
      <c r="C485" s="21" t="s">
        <v>28</v>
      </c>
      <c r="D485" s="21" t="s">
        <v>350</v>
      </c>
      <c r="E485" s="5"/>
      <c r="F485" s="16">
        <v>2847101.94</v>
      </c>
      <c r="G485" s="15">
        <f t="shared" si="408"/>
        <v>2847.10194</v>
      </c>
      <c r="H485" s="16">
        <v>320900</v>
      </c>
      <c r="I485" s="15">
        <f t="shared" si="408"/>
        <v>320.89999999999998</v>
      </c>
      <c r="J485" s="16">
        <v>320900</v>
      </c>
      <c r="K485" s="15">
        <f t="shared" ref="K485" si="431">J485/1000</f>
        <v>320.89999999999998</v>
      </c>
    </row>
    <row r="486" spans="1:11" ht="38.25" outlineLevel="6" x14ac:dyDescent="0.25">
      <c r="A486" s="6" t="s">
        <v>168</v>
      </c>
      <c r="B486" s="5" t="s">
        <v>340</v>
      </c>
      <c r="C486" s="21" t="s">
        <v>28</v>
      </c>
      <c r="D486" s="21" t="s">
        <v>350</v>
      </c>
      <c r="E486" s="5" t="s">
        <v>169</v>
      </c>
      <c r="F486" s="16">
        <v>2847101.94</v>
      </c>
      <c r="G486" s="15">
        <f t="shared" si="408"/>
        <v>2847.10194</v>
      </c>
      <c r="H486" s="16">
        <v>320900</v>
      </c>
      <c r="I486" s="15">
        <f t="shared" si="408"/>
        <v>320.89999999999998</v>
      </c>
      <c r="J486" s="16">
        <v>320900</v>
      </c>
      <c r="K486" s="15">
        <f t="shared" ref="K486" si="432">J486/1000</f>
        <v>320.89999999999998</v>
      </c>
    </row>
    <row r="487" spans="1:11" outlineLevel="3" x14ac:dyDescent="0.25">
      <c r="A487" s="6" t="s">
        <v>107</v>
      </c>
      <c r="B487" s="5" t="s">
        <v>340</v>
      </c>
      <c r="C487" s="21" t="s">
        <v>28</v>
      </c>
      <c r="D487" s="21" t="s">
        <v>108</v>
      </c>
      <c r="E487" s="5"/>
      <c r="F487" s="16">
        <v>472068</v>
      </c>
      <c r="G487" s="15">
        <f>G488+G490+G492</f>
        <v>472.09999999999997</v>
      </c>
      <c r="H487" s="16">
        <v>0</v>
      </c>
      <c r="I487" s="15">
        <f t="shared" si="408"/>
        <v>0</v>
      </c>
      <c r="J487" s="16">
        <v>0</v>
      </c>
      <c r="K487" s="15">
        <f t="shared" ref="K487" si="433">J487/1000</f>
        <v>0</v>
      </c>
    </row>
    <row r="488" spans="1:11" ht="38.25" outlineLevel="3" x14ac:dyDescent="0.25">
      <c r="A488" s="6" t="s">
        <v>471</v>
      </c>
      <c r="B488" s="5" t="s">
        <v>340</v>
      </c>
      <c r="C488" s="21" t="s">
        <v>28</v>
      </c>
      <c r="D488" s="21" t="s">
        <v>419</v>
      </c>
      <c r="E488" s="5"/>
      <c r="F488" s="16"/>
      <c r="G488" s="15">
        <f>G489</f>
        <v>4.2</v>
      </c>
      <c r="H488" s="16"/>
      <c r="I488" s="15">
        <f t="shared" ref="I488:I493" si="434">H488/1000</f>
        <v>0</v>
      </c>
      <c r="J488" s="16">
        <v>0</v>
      </c>
      <c r="K488" s="15">
        <f t="shared" ref="K488:K493" si="435">J488/1000</f>
        <v>0</v>
      </c>
    </row>
    <row r="489" spans="1:11" ht="38.25" outlineLevel="3" x14ac:dyDescent="0.25">
      <c r="A489" s="6" t="s">
        <v>168</v>
      </c>
      <c r="B489" s="5" t="s">
        <v>340</v>
      </c>
      <c r="C489" s="21" t="s">
        <v>28</v>
      </c>
      <c r="D489" s="21" t="s">
        <v>419</v>
      </c>
      <c r="E489" s="5">
        <v>600</v>
      </c>
      <c r="F489" s="16"/>
      <c r="G489" s="15">
        <v>4.2</v>
      </c>
      <c r="H489" s="16"/>
      <c r="I489" s="15">
        <f t="shared" si="434"/>
        <v>0</v>
      </c>
      <c r="J489" s="16">
        <v>0</v>
      </c>
      <c r="K489" s="15">
        <f t="shared" si="435"/>
        <v>0</v>
      </c>
    </row>
    <row r="490" spans="1:11" ht="25.5" outlineLevel="3" x14ac:dyDescent="0.25">
      <c r="A490" s="6" t="s">
        <v>468</v>
      </c>
      <c r="B490" s="5" t="s">
        <v>340</v>
      </c>
      <c r="C490" s="21" t="s">
        <v>28</v>
      </c>
      <c r="D490" s="21" t="s">
        <v>423</v>
      </c>
      <c r="E490" s="5"/>
      <c r="F490" s="16"/>
      <c r="G490" s="15">
        <f>G491</f>
        <v>397.4</v>
      </c>
      <c r="H490" s="16"/>
      <c r="I490" s="15">
        <f t="shared" si="434"/>
        <v>0</v>
      </c>
      <c r="J490" s="16">
        <v>0</v>
      </c>
      <c r="K490" s="15">
        <f t="shared" si="435"/>
        <v>0</v>
      </c>
    </row>
    <row r="491" spans="1:11" ht="38.25" outlineLevel="3" x14ac:dyDescent="0.25">
      <c r="A491" s="6" t="s">
        <v>168</v>
      </c>
      <c r="B491" s="5" t="s">
        <v>340</v>
      </c>
      <c r="C491" s="21" t="s">
        <v>28</v>
      </c>
      <c r="D491" s="21" t="s">
        <v>423</v>
      </c>
      <c r="E491" s="5">
        <v>600</v>
      </c>
      <c r="F491" s="16"/>
      <c r="G491" s="15">
        <v>397.4</v>
      </c>
      <c r="H491" s="16"/>
      <c r="I491" s="15">
        <f t="shared" si="434"/>
        <v>0</v>
      </c>
      <c r="J491" s="16">
        <v>0</v>
      </c>
      <c r="K491" s="15">
        <f t="shared" si="435"/>
        <v>0</v>
      </c>
    </row>
    <row r="492" spans="1:11" ht="25.5" outlineLevel="3" x14ac:dyDescent="0.25">
      <c r="A492" s="6" t="s">
        <v>468</v>
      </c>
      <c r="B492" s="5" t="s">
        <v>340</v>
      </c>
      <c r="C492" s="21" t="s">
        <v>28</v>
      </c>
      <c r="D492" s="21" t="s">
        <v>444</v>
      </c>
      <c r="E492" s="5"/>
      <c r="F492" s="16"/>
      <c r="G492" s="15">
        <f>G493</f>
        <v>70.5</v>
      </c>
      <c r="H492" s="16"/>
      <c r="I492" s="15">
        <f t="shared" si="434"/>
        <v>0</v>
      </c>
      <c r="J492" s="16">
        <v>0</v>
      </c>
      <c r="K492" s="15">
        <f t="shared" si="435"/>
        <v>0</v>
      </c>
    </row>
    <row r="493" spans="1:11" ht="38.25" outlineLevel="3" x14ac:dyDescent="0.25">
      <c r="A493" s="6" t="s">
        <v>168</v>
      </c>
      <c r="B493" s="5" t="s">
        <v>340</v>
      </c>
      <c r="C493" s="21" t="s">
        <v>28</v>
      </c>
      <c r="D493" s="21" t="s">
        <v>444</v>
      </c>
      <c r="E493" s="5">
        <v>600</v>
      </c>
      <c r="F493" s="16"/>
      <c r="G493" s="15">
        <v>70.5</v>
      </c>
      <c r="H493" s="16"/>
      <c r="I493" s="15">
        <f t="shared" si="434"/>
        <v>0</v>
      </c>
      <c r="J493" s="16">
        <v>0</v>
      </c>
      <c r="K493" s="15">
        <f t="shared" si="435"/>
        <v>0</v>
      </c>
    </row>
    <row r="494" spans="1:11" outlineLevel="2" x14ac:dyDescent="0.25">
      <c r="A494" s="6" t="s">
        <v>308</v>
      </c>
      <c r="B494" s="5" t="s">
        <v>340</v>
      </c>
      <c r="C494" s="21" t="s">
        <v>31</v>
      </c>
      <c r="D494" s="21"/>
      <c r="E494" s="5"/>
      <c r="F494" s="16">
        <v>55250049.869999997</v>
      </c>
      <c r="G494" s="15">
        <f t="shared" si="408"/>
        <v>55250.049869999995</v>
      </c>
      <c r="H494" s="16">
        <v>40405222</v>
      </c>
      <c r="I494" s="15">
        <f t="shared" si="408"/>
        <v>40405.222000000002</v>
      </c>
      <c r="J494" s="16">
        <v>40405222</v>
      </c>
      <c r="K494" s="15">
        <f t="shared" ref="K494" si="436">J494/1000</f>
        <v>40405.222000000002</v>
      </c>
    </row>
    <row r="495" spans="1:11" ht="25.5" outlineLevel="3" x14ac:dyDescent="0.25">
      <c r="A495" s="6" t="s">
        <v>68</v>
      </c>
      <c r="B495" s="5" t="s">
        <v>340</v>
      </c>
      <c r="C495" s="21" t="s">
        <v>31</v>
      </c>
      <c r="D495" s="21" t="s">
        <v>69</v>
      </c>
      <c r="E495" s="5"/>
      <c r="F495" s="16">
        <v>43904856.130000003</v>
      </c>
      <c r="G495" s="15">
        <f t="shared" si="408"/>
        <v>43904.85613</v>
      </c>
      <c r="H495" s="16">
        <v>40060222</v>
      </c>
      <c r="I495" s="15">
        <f t="shared" si="408"/>
        <v>40060.222000000002</v>
      </c>
      <c r="J495" s="16">
        <v>40060222</v>
      </c>
      <c r="K495" s="15">
        <f t="shared" ref="K495" si="437">J495/1000</f>
        <v>40060.222000000002</v>
      </c>
    </row>
    <row r="496" spans="1:11" ht="25.5" outlineLevel="4" x14ac:dyDescent="0.25">
      <c r="A496" s="6" t="s">
        <v>231</v>
      </c>
      <c r="B496" s="5" t="s">
        <v>340</v>
      </c>
      <c r="C496" s="21" t="s">
        <v>31</v>
      </c>
      <c r="D496" s="21" t="s">
        <v>232</v>
      </c>
      <c r="E496" s="5"/>
      <c r="F496" s="16">
        <v>20018415.640000001</v>
      </c>
      <c r="G496" s="15">
        <f t="shared" si="408"/>
        <v>20018.415639999999</v>
      </c>
      <c r="H496" s="16">
        <v>18522800</v>
      </c>
      <c r="I496" s="15">
        <f t="shared" si="408"/>
        <v>18522.8</v>
      </c>
      <c r="J496" s="16">
        <v>18522800</v>
      </c>
      <c r="K496" s="15">
        <f t="shared" ref="K496" si="438">J496/1000</f>
        <v>18522.8</v>
      </c>
    </row>
    <row r="497" spans="1:11" ht="38.25" outlineLevel="5" x14ac:dyDescent="0.25">
      <c r="A497" s="6" t="s">
        <v>353</v>
      </c>
      <c r="B497" s="5" t="s">
        <v>340</v>
      </c>
      <c r="C497" s="21" t="s">
        <v>31</v>
      </c>
      <c r="D497" s="21" t="s">
        <v>354</v>
      </c>
      <c r="E497" s="5"/>
      <c r="F497" s="16">
        <v>20018415.640000001</v>
      </c>
      <c r="G497" s="15">
        <f t="shared" si="408"/>
        <v>20018.415639999999</v>
      </c>
      <c r="H497" s="16">
        <v>18522800</v>
      </c>
      <c r="I497" s="15">
        <f t="shared" si="408"/>
        <v>18522.8</v>
      </c>
      <c r="J497" s="16">
        <v>18522800</v>
      </c>
      <c r="K497" s="15">
        <f t="shared" ref="K497" si="439">J497/1000</f>
        <v>18522.8</v>
      </c>
    </row>
    <row r="498" spans="1:11" ht="38.25" outlineLevel="6" x14ac:dyDescent="0.25">
      <c r="A498" s="6" t="s">
        <v>168</v>
      </c>
      <c r="B498" s="5" t="s">
        <v>340</v>
      </c>
      <c r="C498" s="21" t="s">
        <v>31</v>
      </c>
      <c r="D498" s="21" t="s">
        <v>354</v>
      </c>
      <c r="E498" s="5" t="s">
        <v>169</v>
      </c>
      <c r="F498" s="16">
        <v>20018415.640000001</v>
      </c>
      <c r="G498" s="15">
        <f t="shared" si="408"/>
        <v>20018.415639999999</v>
      </c>
      <c r="H498" s="16">
        <v>18522800</v>
      </c>
      <c r="I498" s="15">
        <f t="shared" si="408"/>
        <v>18522.8</v>
      </c>
      <c r="J498" s="16">
        <v>18522800</v>
      </c>
      <c r="K498" s="15">
        <f t="shared" ref="K498" si="440">J498/1000</f>
        <v>18522.8</v>
      </c>
    </row>
    <row r="499" spans="1:11" ht="25.5" outlineLevel="4" x14ac:dyDescent="0.25">
      <c r="A499" s="6" t="s">
        <v>368</v>
      </c>
      <c r="B499" s="5" t="s">
        <v>340</v>
      </c>
      <c r="C499" s="21" t="s">
        <v>31</v>
      </c>
      <c r="D499" s="21" t="s">
        <v>369</v>
      </c>
      <c r="E499" s="5"/>
      <c r="F499" s="16">
        <v>23886440.489999998</v>
      </c>
      <c r="G499" s="15">
        <f t="shared" si="408"/>
        <v>23886.440489999997</v>
      </c>
      <c r="H499" s="16">
        <v>21537422</v>
      </c>
      <c r="I499" s="15">
        <f t="shared" si="408"/>
        <v>21537.421999999999</v>
      </c>
      <c r="J499" s="16">
        <v>21537422</v>
      </c>
      <c r="K499" s="15">
        <f t="shared" ref="K499" si="441">J499/1000</f>
        <v>21537.421999999999</v>
      </c>
    </row>
    <row r="500" spans="1:11" ht="63.75" outlineLevel="5" x14ac:dyDescent="0.25">
      <c r="A500" s="6" t="s">
        <v>370</v>
      </c>
      <c r="B500" s="5" t="s">
        <v>340</v>
      </c>
      <c r="C500" s="21" t="s">
        <v>31</v>
      </c>
      <c r="D500" s="21" t="s">
        <v>371</v>
      </c>
      <c r="E500" s="5"/>
      <c r="F500" s="16">
        <v>8558227</v>
      </c>
      <c r="G500" s="15">
        <f t="shared" si="408"/>
        <v>8558.2270000000008</v>
      </c>
      <c r="H500" s="16">
        <v>6745359</v>
      </c>
      <c r="I500" s="15">
        <f t="shared" si="408"/>
        <v>6745.3590000000004</v>
      </c>
      <c r="J500" s="16">
        <v>6745359</v>
      </c>
      <c r="K500" s="15">
        <f t="shared" ref="K500" si="442">J500/1000</f>
        <v>6745.3590000000004</v>
      </c>
    </row>
    <row r="501" spans="1:11" ht="63.75" outlineLevel="6" x14ac:dyDescent="0.25">
      <c r="A501" s="6" t="s">
        <v>65</v>
      </c>
      <c r="B501" s="5" t="s">
        <v>340</v>
      </c>
      <c r="C501" s="21" t="s">
        <v>31</v>
      </c>
      <c r="D501" s="21" t="s">
        <v>371</v>
      </c>
      <c r="E501" s="5" t="s">
        <v>66</v>
      </c>
      <c r="F501" s="16">
        <v>7490393</v>
      </c>
      <c r="G501" s="15">
        <f t="shared" si="408"/>
        <v>7490.393</v>
      </c>
      <c r="H501" s="16">
        <v>5680925</v>
      </c>
      <c r="I501" s="15">
        <f t="shared" si="408"/>
        <v>5680.9250000000002</v>
      </c>
      <c r="J501" s="16">
        <v>5680925</v>
      </c>
      <c r="K501" s="15">
        <f t="shared" ref="K501" si="443">J501/1000</f>
        <v>5680.9250000000002</v>
      </c>
    </row>
    <row r="502" spans="1:11" ht="38.25" outlineLevel="6" x14ac:dyDescent="0.25">
      <c r="A502" s="6" t="s">
        <v>74</v>
      </c>
      <c r="B502" s="5" t="s">
        <v>340</v>
      </c>
      <c r="C502" s="21" t="s">
        <v>31</v>
      </c>
      <c r="D502" s="21" t="s">
        <v>371</v>
      </c>
      <c r="E502" s="5" t="s">
        <v>75</v>
      </c>
      <c r="F502" s="16">
        <v>1048634</v>
      </c>
      <c r="G502" s="15">
        <f t="shared" si="408"/>
        <v>1048.634</v>
      </c>
      <c r="H502" s="16">
        <v>1048634</v>
      </c>
      <c r="I502" s="15">
        <f t="shared" si="408"/>
        <v>1048.634</v>
      </c>
      <c r="J502" s="16">
        <v>1048634</v>
      </c>
      <c r="K502" s="15">
        <f t="shared" ref="K502" si="444">J502/1000</f>
        <v>1048.634</v>
      </c>
    </row>
    <row r="503" spans="1:11" outlineLevel="6" x14ac:dyDescent="0.25">
      <c r="A503" s="6" t="s">
        <v>104</v>
      </c>
      <c r="B503" s="5" t="s">
        <v>340</v>
      </c>
      <c r="C503" s="21" t="s">
        <v>31</v>
      </c>
      <c r="D503" s="21" t="s">
        <v>371</v>
      </c>
      <c r="E503" s="5" t="s">
        <v>105</v>
      </c>
      <c r="F503" s="16">
        <v>19200</v>
      </c>
      <c r="G503" s="15">
        <f t="shared" si="408"/>
        <v>19.2</v>
      </c>
      <c r="H503" s="16">
        <v>15800</v>
      </c>
      <c r="I503" s="15">
        <f t="shared" si="408"/>
        <v>15.8</v>
      </c>
      <c r="J503" s="16">
        <v>15800</v>
      </c>
      <c r="K503" s="15">
        <f t="shared" ref="K503" si="445">J503/1000</f>
        <v>15.8</v>
      </c>
    </row>
    <row r="504" spans="1:11" ht="25.5" outlineLevel="5" x14ac:dyDescent="0.25">
      <c r="A504" s="6" t="s">
        <v>372</v>
      </c>
      <c r="B504" s="5" t="s">
        <v>340</v>
      </c>
      <c r="C504" s="21" t="s">
        <v>31</v>
      </c>
      <c r="D504" s="21" t="s">
        <v>373</v>
      </c>
      <c r="E504" s="5"/>
      <c r="F504" s="16">
        <v>11856513.49</v>
      </c>
      <c r="G504" s="15">
        <f t="shared" si="408"/>
        <v>11856.513489999999</v>
      </c>
      <c r="H504" s="16">
        <v>11185343</v>
      </c>
      <c r="I504" s="15">
        <f t="shared" si="408"/>
        <v>11185.343000000001</v>
      </c>
      <c r="J504" s="16">
        <v>11185343</v>
      </c>
      <c r="K504" s="15">
        <f t="shared" ref="K504" si="446">J504/1000</f>
        <v>11185.343000000001</v>
      </c>
    </row>
    <row r="505" spans="1:11" ht="38.25" outlineLevel="6" x14ac:dyDescent="0.25">
      <c r="A505" s="6" t="s">
        <v>168</v>
      </c>
      <c r="B505" s="5" t="s">
        <v>340</v>
      </c>
      <c r="C505" s="21" t="s">
        <v>31</v>
      </c>
      <c r="D505" s="21" t="s">
        <v>373</v>
      </c>
      <c r="E505" s="5" t="s">
        <v>169</v>
      </c>
      <c r="F505" s="16">
        <v>11856513.49</v>
      </c>
      <c r="G505" s="15">
        <f t="shared" si="408"/>
        <v>11856.513489999999</v>
      </c>
      <c r="H505" s="16">
        <v>11185343</v>
      </c>
      <c r="I505" s="15">
        <f t="shared" si="408"/>
        <v>11185.343000000001</v>
      </c>
      <c r="J505" s="16">
        <v>11185343</v>
      </c>
      <c r="K505" s="15">
        <f t="shared" ref="K505" si="447">J505/1000</f>
        <v>11185.343000000001</v>
      </c>
    </row>
    <row r="506" spans="1:11" ht="51" outlineLevel="5" x14ac:dyDescent="0.25">
      <c r="A506" s="6" t="s">
        <v>374</v>
      </c>
      <c r="B506" s="5" t="s">
        <v>340</v>
      </c>
      <c r="C506" s="21" t="s">
        <v>31</v>
      </c>
      <c r="D506" s="21" t="s">
        <v>375</v>
      </c>
      <c r="E506" s="5"/>
      <c r="F506" s="16">
        <v>3421700</v>
      </c>
      <c r="G506" s="15">
        <f t="shared" si="408"/>
        <v>3421.7</v>
      </c>
      <c r="H506" s="16">
        <v>3556720</v>
      </c>
      <c r="I506" s="15">
        <f t="shared" si="408"/>
        <v>3556.72</v>
      </c>
      <c r="J506" s="16">
        <v>3556720</v>
      </c>
      <c r="K506" s="15">
        <f t="shared" ref="K506" si="448">J506/1000</f>
        <v>3556.72</v>
      </c>
    </row>
    <row r="507" spans="1:11" ht="38.25" outlineLevel="6" x14ac:dyDescent="0.25">
      <c r="A507" s="6" t="s">
        <v>168</v>
      </c>
      <c r="B507" s="5" t="s">
        <v>340</v>
      </c>
      <c r="C507" s="21" t="s">
        <v>31</v>
      </c>
      <c r="D507" s="21" t="s">
        <v>375</v>
      </c>
      <c r="E507" s="5" t="s">
        <v>169</v>
      </c>
      <c r="F507" s="16">
        <v>3421700</v>
      </c>
      <c r="G507" s="15">
        <f t="shared" si="408"/>
        <v>3421.7</v>
      </c>
      <c r="H507" s="16">
        <v>3556720</v>
      </c>
      <c r="I507" s="15">
        <f t="shared" si="408"/>
        <v>3556.72</v>
      </c>
      <c r="J507" s="16">
        <v>3556720</v>
      </c>
      <c r="K507" s="15">
        <f t="shared" ref="K507" si="449">J507/1000</f>
        <v>3556.72</v>
      </c>
    </row>
    <row r="508" spans="1:11" ht="38.25" outlineLevel="5" x14ac:dyDescent="0.25">
      <c r="A508" s="6" t="s">
        <v>376</v>
      </c>
      <c r="B508" s="5" t="s">
        <v>340</v>
      </c>
      <c r="C508" s="21" t="s">
        <v>31</v>
      </c>
      <c r="D508" s="21" t="s">
        <v>377</v>
      </c>
      <c r="E508" s="5"/>
      <c r="F508" s="16">
        <v>50000</v>
      </c>
      <c r="G508" s="15">
        <f t="shared" si="408"/>
        <v>50</v>
      </c>
      <c r="H508" s="16">
        <v>50000</v>
      </c>
      <c r="I508" s="15">
        <f t="shared" si="408"/>
        <v>50</v>
      </c>
      <c r="J508" s="16">
        <v>50000</v>
      </c>
      <c r="K508" s="15">
        <f t="shared" ref="K508" si="450">J508/1000</f>
        <v>50</v>
      </c>
    </row>
    <row r="509" spans="1:11" ht="38.25" outlineLevel="6" x14ac:dyDescent="0.25">
      <c r="A509" s="6" t="s">
        <v>74</v>
      </c>
      <c r="B509" s="5" t="s">
        <v>340</v>
      </c>
      <c r="C509" s="21" t="s">
        <v>31</v>
      </c>
      <c r="D509" s="21" t="s">
        <v>377</v>
      </c>
      <c r="E509" s="5" t="s">
        <v>75</v>
      </c>
      <c r="F509" s="16">
        <v>50000</v>
      </c>
      <c r="G509" s="15">
        <f t="shared" si="408"/>
        <v>50</v>
      </c>
      <c r="H509" s="16">
        <v>50000</v>
      </c>
      <c r="I509" s="15">
        <f t="shared" si="408"/>
        <v>50</v>
      </c>
      <c r="J509" s="16">
        <v>50000</v>
      </c>
      <c r="K509" s="15">
        <f t="shared" ref="K509" si="451">J509/1000</f>
        <v>50</v>
      </c>
    </row>
    <row r="510" spans="1:11" ht="38.25" outlineLevel="3" x14ac:dyDescent="0.25">
      <c r="A510" s="6" t="s">
        <v>266</v>
      </c>
      <c r="B510" s="5" t="s">
        <v>340</v>
      </c>
      <c r="C510" s="21" t="s">
        <v>31</v>
      </c>
      <c r="D510" s="21" t="s">
        <v>267</v>
      </c>
      <c r="E510" s="5"/>
      <c r="F510" s="16">
        <v>11315193.74</v>
      </c>
      <c r="G510" s="15">
        <f t="shared" si="408"/>
        <v>11315.193740000001</v>
      </c>
      <c r="H510" s="16">
        <v>315000</v>
      </c>
      <c r="I510" s="15">
        <f t="shared" si="408"/>
        <v>315</v>
      </c>
      <c r="J510" s="16">
        <v>315000</v>
      </c>
      <c r="K510" s="15">
        <f t="shared" ref="K510" si="452">J510/1000</f>
        <v>315</v>
      </c>
    </row>
    <row r="511" spans="1:11" ht="25.5" outlineLevel="4" x14ac:dyDescent="0.25">
      <c r="A511" s="6" t="s">
        <v>309</v>
      </c>
      <c r="B511" s="5" t="s">
        <v>340</v>
      </c>
      <c r="C511" s="21" t="s">
        <v>31</v>
      </c>
      <c r="D511" s="21" t="s">
        <v>310</v>
      </c>
      <c r="E511" s="5"/>
      <c r="F511" s="16">
        <v>11315193.74</v>
      </c>
      <c r="G511" s="15">
        <f t="shared" si="408"/>
        <v>11315.193740000001</v>
      </c>
      <c r="H511" s="16">
        <v>315000</v>
      </c>
      <c r="I511" s="15">
        <f t="shared" si="408"/>
        <v>315</v>
      </c>
      <c r="J511" s="16">
        <v>315000</v>
      </c>
      <c r="K511" s="15">
        <f t="shared" ref="K511" si="453">J511/1000</f>
        <v>315</v>
      </c>
    </row>
    <row r="512" spans="1:11" ht="25.5" outlineLevel="5" x14ac:dyDescent="0.25">
      <c r="A512" s="6" t="s">
        <v>311</v>
      </c>
      <c r="B512" s="5" t="s">
        <v>340</v>
      </c>
      <c r="C512" s="21" t="s">
        <v>31</v>
      </c>
      <c r="D512" s="21" t="s">
        <v>312</v>
      </c>
      <c r="E512" s="5"/>
      <c r="F512" s="16">
        <v>11315193.74</v>
      </c>
      <c r="G512" s="15">
        <f t="shared" si="408"/>
        <v>11315.193740000001</v>
      </c>
      <c r="H512" s="16">
        <v>315000</v>
      </c>
      <c r="I512" s="15">
        <f t="shared" si="408"/>
        <v>315</v>
      </c>
      <c r="J512" s="16">
        <v>315000</v>
      </c>
      <c r="K512" s="15">
        <f t="shared" ref="K512" si="454">J512/1000</f>
        <v>315</v>
      </c>
    </row>
    <row r="513" spans="1:11" ht="38.25" outlineLevel="6" x14ac:dyDescent="0.25">
      <c r="A513" s="6" t="s">
        <v>74</v>
      </c>
      <c r="B513" s="5" t="s">
        <v>340</v>
      </c>
      <c r="C513" s="21" t="s">
        <v>31</v>
      </c>
      <c r="D513" s="21" t="s">
        <v>312</v>
      </c>
      <c r="E513" s="5" t="s">
        <v>75</v>
      </c>
      <c r="F513" s="16">
        <v>6160</v>
      </c>
      <c r="G513" s="15">
        <f t="shared" si="408"/>
        <v>6.16</v>
      </c>
      <c r="H513" s="16">
        <v>0</v>
      </c>
      <c r="I513" s="15">
        <f t="shared" si="408"/>
        <v>0</v>
      </c>
      <c r="J513" s="16">
        <v>0</v>
      </c>
      <c r="K513" s="15">
        <f t="shared" ref="K513" si="455">J513/1000</f>
        <v>0</v>
      </c>
    </row>
    <row r="514" spans="1:11" ht="25.5" outlineLevel="6" x14ac:dyDescent="0.25">
      <c r="A514" s="6" t="s">
        <v>102</v>
      </c>
      <c r="B514" s="5" t="s">
        <v>340</v>
      </c>
      <c r="C514" s="21" t="s">
        <v>31</v>
      </c>
      <c r="D514" s="21" t="s">
        <v>312</v>
      </c>
      <c r="E514" s="5" t="s">
        <v>103</v>
      </c>
      <c r="F514" s="16">
        <v>1811161.62</v>
      </c>
      <c r="G514" s="15">
        <f t="shared" si="408"/>
        <v>1811.1616200000001</v>
      </c>
      <c r="H514" s="16">
        <v>0</v>
      </c>
      <c r="I514" s="15">
        <f t="shared" si="408"/>
        <v>0</v>
      </c>
      <c r="J514" s="16">
        <v>0</v>
      </c>
      <c r="K514" s="15">
        <f t="shared" ref="K514" si="456">J514/1000</f>
        <v>0</v>
      </c>
    </row>
    <row r="515" spans="1:11" ht="38.25" outlineLevel="6" x14ac:dyDescent="0.25">
      <c r="A515" s="6" t="s">
        <v>168</v>
      </c>
      <c r="B515" s="5" t="s">
        <v>340</v>
      </c>
      <c r="C515" s="21" t="s">
        <v>31</v>
      </c>
      <c r="D515" s="21" t="s">
        <v>312</v>
      </c>
      <c r="E515" s="5" t="s">
        <v>169</v>
      </c>
      <c r="F515" s="16">
        <v>9497872.1199999992</v>
      </c>
      <c r="G515" s="15">
        <f t="shared" si="408"/>
        <v>9497.87212</v>
      </c>
      <c r="H515" s="16">
        <v>315000</v>
      </c>
      <c r="I515" s="15">
        <f t="shared" si="408"/>
        <v>315</v>
      </c>
      <c r="J515" s="16">
        <v>315000</v>
      </c>
      <c r="K515" s="15">
        <f t="shared" ref="K515" si="457">J515/1000</f>
        <v>315</v>
      </c>
    </row>
    <row r="516" spans="1:11" ht="25.5" outlineLevel="3" x14ac:dyDescent="0.25">
      <c r="A516" s="6" t="s">
        <v>292</v>
      </c>
      <c r="B516" s="5" t="s">
        <v>340</v>
      </c>
      <c r="C516" s="21" t="s">
        <v>31</v>
      </c>
      <c r="D516" s="21" t="s">
        <v>293</v>
      </c>
      <c r="E516" s="5"/>
      <c r="F516" s="16">
        <v>30000</v>
      </c>
      <c r="G516" s="15">
        <f t="shared" si="408"/>
        <v>30</v>
      </c>
      <c r="H516" s="16">
        <v>30000</v>
      </c>
      <c r="I516" s="15">
        <f t="shared" si="408"/>
        <v>30</v>
      </c>
      <c r="J516" s="16">
        <v>30000</v>
      </c>
      <c r="K516" s="15">
        <f t="shared" ref="K516" si="458">J516/1000</f>
        <v>30</v>
      </c>
    </row>
    <row r="517" spans="1:11" ht="51" outlineLevel="5" x14ac:dyDescent="0.25">
      <c r="A517" s="6" t="s">
        <v>349</v>
      </c>
      <c r="B517" s="5" t="s">
        <v>340</v>
      </c>
      <c r="C517" s="21" t="s">
        <v>31</v>
      </c>
      <c r="D517" s="21" t="s">
        <v>350</v>
      </c>
      <c r="E517" s="5"/>
      <c r="F517" s="16">
        <v>30000</v>
      </c>
      <c r="G517" s="15">
        <f t="shared" si="408"/>
        <v>30</v>
      </c>
      <c r="H517" s="16">
        <v>30000</v>
      </c>
      <c r="I517" s="15">
        <f t="shared" si="408"/>
        <v>30</v>
      </c>
      <c r="J517" s="16">
        <v>30000</v>
      </c>
      <c r="K517" s="15">
        <f t="shared" ref="K517" si="459">J517/1000</f>
        <v>30</v>
      </c>
    </row>
    <row r="518" spans="1:11" ht="38.25" outlineLevel="6" x14ac:dyDescent="0.25">
      <c r="A518" s="6" t="s">
        <v>168</v>
      </c>
      <c r="B518" s="5" t="s">
        <v>340</v>
      </c>
      <c r="C518" s="21" t="s">
        <v>31</v>
      </c>
      <c r="D518" s="21" t="s">
        <v>350</v>
      </c>
      <c r="E518" s="5" t="s">
        <v>169</v>
      </c>
      <c r="F518" s="16">
        <v>30000</v>
      </c>
      <c r="G518" s="15">
        <f t="shared" si="408"/>
        <v>30</v>
      </c>
      <c r="H518" s="16">
        <v>30000</v>
      </c>
      <c r="I518" s="15">
        <f t="shared" si="408"/>
        <v>30</v>
      </c>
      <c r="J518" s="16">
        <v>30000</v>
      </c>
      <c r="K518" s="15">
        <f t="shared" ref="K518" si="460">J518/1000</f>
        <v>30</v>
      </c>
    </row>
    <row r="519" spans="1:11" outlineLevel="1" x14ac:dyDescent="0.25">
      <c r="A519" s="6" t="s">
        <v>248</v>
      </c>
      <c r="B519" s="5" t="s">
        <v>340</v>
      </c>
      <c r="C519" s="21" t="s">
        <v>35</v>
      </c>
      <c r="D519" s="21"/>
      <c r="E519" s="5"/>
      <c r="F519" s="16">
        <v>16488550.029999999</v>
      </c>
      <c r="G519" s="15">
        <f t="shared" si="408"/>
        <v>16488.550029999999</v>
      </c>
      <c r="H519" s="16">
        <v>10031286.52</v>
      </c>
      <c r="I519" s="15">
        <f t="shared" si="408"/>
        <v>10031.28652</v>
      </c>
      <c r="J519" s="16">
        <v>4251652.4400000004</v>
      </c>
      <c r="K519" s="15">
        <f t="shared" ref="K519" si="461">J519/1000</f>
        <v>4251.6524400000008</v>
      </c>
    </row>
    <row r="520" spans="1:11" outlineLevel="2" x14ac:dyDescent="0.25">
      <c r="A520" s="6" t="s">
        <v>263</v>
      </c>
      <c r="B520" s="5" t="s">
        <v>340</v>
      </c>
      <c r="C520" s="21" t="s">
        <v>38</v>
      </c>
      <c r="D520" s="21"/>
      <c r="E520" s="5"/>
      <c r="F520" s="16">
        <v>16488550.029999999</v>
      </c>
      <c r="G520" s="15">
        <f t="shared" si="408"/>
        <v>16488.550029999999</v>
      </c>
      <c r="H520" s="16">
        <v>10031286.52</v>
      </c>
      <c r="I520" s="15">
        <f t="shared" si="408"/>
        <v>10031.28652</v>
      </c>
      <c r="J520" s="16">
        <v>4251652.4400000004</v>
      </c>
      <c r="K520" s="15">
        <f t="shared" ref="K520" si="462">J520/1000</f>
        <v>4251.6524400000008</v>
      </c>
    </row>
    <row r="521" spans="1:11" ht="25.5" outlineLevel="3" x14ac:dyDescent="0.25">
      <c r="A521" s="6" t="s">
        <v>68</v>
      </c>
      <c r="B521" s="5" t="s">
        <v>340</v>
      </c>
      <c r="C521" s="21" t="s">
        <v>38</v>
      </c>
      <c r="D521" s="21" t="s">
        <v>69</v>
      </c>
      <c r="E521" s="5"/>
      <c r="F521" s="16">
        <v>4726781.03</v>
      </c>
      <c r="G521" s="15">
        <f t="shared" si="408"/>
        <v>4726.7810300000001</v>
      </c>
      <c r="H521" s="16">
        <v>2254128.14</v>
      </c>
      <c r="I521" s="15">
        <f t="shared" si="408"/>
        <v>2254.1281400000003</v>
      </c>
      <c r="J521" s="16">
        <v>918584.03</v>
      </c>
      <c r="K521" s="15">
        <f t="shared" ref="K521" si="463">J521/1000</f>
        <v>918.58402999999998</v>
      </c>
    </row>
    <row r="522" spans="1:11" ht="25.5" outlineLevel="4" x14ac:dyDescent="0.25">
      <c r="A522" s="6" t="s">
        <v>226</v>
      </c>
      <c r="B522" s="5" t="s">
        <v>340</v>
      </c>
      <c r="C522" s="21" t="s">
        <v>38</v>
      </c>
      <c r="D522" s="21" t="s">
        <v>227</v>
      </c>
      <c r="E522" s="5"/>
      <c r="F522" s="16">
        <v>4424838.25</v>
      </c>
      <c r="G522" s="15">
        <f t="shared" si="408"/>
        <v>4424.8382499999998</v>
      </c>
      <c r="H522" s="16">
        <v>2033317.94</v>
      </c>
      <c r="I522" s="15">
        <f t="shared" si="408"/>
        <v>2033.3179399999999</v>
      </c>
      <c r="J522" s="16">
        <v>809208.23</v>
      </c>
      <c r="K522" s="15">
        <f t="shared" ref="K522" si="464">J522/1000</f>
        <v>809.20822999999996</v>
      </c>
    </row>
    <row r="523" spans="1:11" ht="25.5" outlineLevel="5" x14ac:dyDescent="0.25">
      <c r="A523" s="6" t="s">
        <v>378</v>
      </c>
      <c r="B523" s="5" t="s">
        <v>340</v>
      </c>
      <c r="C523" s="21" t="s">
        <v>38</v>
      </c>
      <c r="D523" s="21" t="s">
        <v>379</v>
      </c>
      <c r="E523" s="5"/>
      <c r="F523" s="16">
        <v>4424838.25</v>
      </c>
      <c r="G523" s="15">
        <f t="shared" si="408"/>
        <v>4424.8382499999998</v>
      </c>
      <c r="H523" s="16">
        <v>2033317.94</v>
      </c>
      <c r="I523" s="15">
        <f t="shared" si="408"/>
        <v>2033.3179399999999</v>
      </c>
      <c r="J523" s="16">
        <v>809208.23</v>
      </c>
      <c r="K523" s="15">
        <f t="shared" ref="K523" si="465">J523/1000</f>
        <v>809.20822999999996</v>
      </c>
    </row>
    <row r="524" spans="1:11" ht="25.5" outlineLevel="6" x14ac:dyDescent="0.25">
      <c r="A524" s="6" t="s">
        <v>102</v>
      </c>
      <c r="B524" s="5" t="s">
        <v>340</v>
      </c>
      <c r="C524" s="21" t="s">
        <v>38</v>
      </c>
      <c r="D524" s="21" t="s">
        <v>379</v>
      </c>
      <c r="E524" s="5" t="s">
        <v>103</v>
      </c>
      <c r="F524" s="16">
        <v>1825808.4</v>
      </c>
      <c r="G524" s="15">
        <f t="shared" si="408"/>
        <v>1825.8083999999999</v>
      </c>
      <c r="H524" s="16">
        <v>1284963.72</v>
      </c>
      <c r="I524" s="15">
        <f t="shared" si="408"/>
        <v>1284.96372</v>
      </c>
      <c r="J524" s="16">
        <v>483684.99</v>
      </c>
      <c r="K524" s="15">
        <f t="shared" ref="K524" si="466">J524/1000</f>
        <v>483.68498999999997</v>
      </c>
    </row>
    <row r="525" spans="1:11" ht="38.25" outlineLevel="6" x14ac:dyDescent="0.25">
      <c r="A525" s="6" t="s">
        <v>168</v>
      </c>
      <c r="B525" s="5" t="s">
        <v>340</v>
      </c>
      <c r="C525" s="21" t="s">
        <v>38</v>
      </c>
      <c r="D525" s="21" t="s">
        <v>379</v>
      </c>
      <c r="E525" s="5" t="s">
        <v>169</v>
      </c>
      <c r="F525" s="16">
        <v>2599029.85</v>
      </c>
      <c r="G525" s="15">
        <f t="shared" si="408"/>
        <v>2599.0298499999999</v>
      </c>
      <c r="H525" s="16">
        <v>748354.22</v>
      </c>
      <c r="I525" s="15">
        <f t="shared" si="408"/>
        <v>748.35421999999994</v>
      </c>
      <c r="J525" s="16">
        <v>325523.24</v>
      </c>
      <c r="K525" s="15">
        <f t="shared" ref="K525" si="467">J525/1000</f>
        <v>325.52323999999999</v>
      </c>
    </row>
    <row r="526" spans="1:11" ht="25.5" outlineLevel="4" x14ac:dyDescent="0.25">
      <c r="A526" s="6" t="s">
        <v>231</v>
      </c>
      <c r="B526" s="5" t="s">
        <v>340</v>
      </c>
      <c r="C526" s="21" t="s">
        <v>38</v>
      </c>
      <c r="D526" s="21" t="s">
        <v>232</v>
      </c>
      <c r="E526" s="5"/>
      <c r="F526" s="16">
        <v>301942.78000000003</v>
      </c>
      <c r="G526" s="15">
        <f t="shared" si="408"/>
        <v>301.94278000000003</v>
      </c>
      <c r="H526" s="16">
        <v>220810.2</v>
      </c>
      <c r="I526" s="15">
        <f t="shared" si="408"/>
        <v>220.81020000000001</v>
      </c>
      <c r="J526" s="16">
        <v>109375.8</v>
      </c>
      <c r="K526" s="15">
        <f t="shared" ref="K526" si="468">J526/1000</f>
        <v>109.3758</v>
      </c>
    </row>
    <row r="527" spans="1:11" outlineLevel="5" x14ac:dyDescent="0.25">
      <c r="A527" s="6" t="s">
        <v>355</v>
      </c>
      <c r="B527" s="5" t="s">
        <v>340</v>
      </c>
      <c r="C527" s="21" t="s">
        <v>38</v>
      </c>
      <c r="D527" s="21" t="s">
        <v>356</v>
      </c>
      <c r="E527" s="5"/>
      <c r="F527" s="16">
        <v>301942.78000000003</v>
      </c>
      <c r="G527" s="15">
        <f t="shared" si="408"/>
        <v>301.94278000000003</v>
      </c>
      <c r="H527" s="16">
        <v>220810.2</v>
      </c>
      <c r="I527" s="15">
        <f t="shared" si="408"/>
        <v>220.81020000000001</v>
      </c>
      <c r="J527" s="16">
        <v>109375.8</v>
      </c>
      <c r="K527" s="15">
        <f t="shared" ref="K527" si="469">J527/1000</f>
        <v>109.3758</v>
      </c>
    </row>
    <row r="528" spans="1:11" ht="38.25" outlineLevel="6" x14ac:dyDescent="0.25">
      <c r="A528" s="6" t="s">
        <v>168</v>
      </c>
      <c r="B528" s="5" t="s">
        <v>340</v>
      </c>
      <c r="C528" s="21" t="s">
        <v>38</v>
      </c>
      <c r="D528" s="21" t="s">
        <v>356</v>
      </c>
      <c r="E528" s="5" t="s">
        <v>169</v>
      </c>
      <c r="F528" s="16">
        <v>301942.78000000003</v>
      </c>
      <c r="G528" s="15">
        <f t="shared" si="408"/>
        <v>301.94278000000003</v>
      </c>
      <c r="H528" s="16">
        <v>220810.2</v>
      </c>
      <c r="I528" s="15">
        <f t="shared" si="408"/>
        <v>220.81020000000001</v>
      </c>
      <c r="J528" s="16">
        <v>109375.8</v>
      </c>
      <c r="K528" s="15">
        <f t="shared" ref="K528" si="470">J528/1000</f>
        <v>109.3758</v>
      </c>
    </row>
    <row r="529" spans="1:11" ht="25.5" outlineLevel="3" x14ac:dyDescent="0.25">
      <c r="A529" s="6" t="s">
        <v>76</v>
      </c>
      <c r="B529" s="5" t="s">
        <v>340</v>
      </c>
      <c r="C529" s="21" t="s">
        <v>38</v>
      </c>
      <c r="D529" s="21" t="s">
        <v>77</v>
      </c>
      <c r="E529" s="5"/>
      <c r="F529" s="16">
        <v>11761769</v>
      </c>
      <c r="G529" s="15">
        <f t="shared" si="408"/>
        <v>11761.769</v>
      </c>
      <c r="H529" s="16">
        <v>7777158.3799999999</v>
      </c>
      <c r="I529" s="15">
        <f t="shared" si="408"/>
        <v>7777.1583799999999</v>
      </c>
      <c r="J529" s="16">
        <v>3333068.41</v>
      </c>
      <c r="K529" s="15">
        <f t="shared" ref="K529" si="471">J529/1000</f>
        <v>3333.0684100000003</v>
      </c>
    </row>
    <row r="530" spans="1:11" ht="25.5" outlineLevel="4" x14ac:dyDescent="0.25">
      <c r="A530" s="6" t="s">
        <v>78</v>
      </c>
      <c r="B530" s="5" t="s">
        <v>340</v>
      </c>
      <c r="C530" s="21" t="s">
        <v>38</v>
      </c>
      <c r="D530" s="21" t="s">
        <v>79</v>
      </c>
      <c r="E530" s="5"/>
      <c r="F530" s="16">
        <v>11761769</v>
      </c>
      <c r="G530" s="15">
        <f t="shared" si="408"/>
        <v>11761.769</v>
      </c>
      <c r="H530" s="16">
        <v>7777158.3799999999</v>
      </c>
      <c r="I530" s="15">
        <f t="shared" si="408"/>
        <v>7777.1583799999999</v>
      </c>
      <c r="J530" s="16">
        <v>3333068.41</v>
      </c>
      <c r="K530" s="15">
        <f t="shared" ref="K530" si="472">J530/1000</f>
        <v>3333.0684100000003</v>
      </c>
    </row>
    <row r="531" spans="1:11" ht="25.5" outlineLevel="5" x14ac:dyDescent="0.25">
      <c r="A531" s="6" t="s">
        <v>417</v>
      </c>
      <c r="B531" s="5" t="s">
        <v>340</v>
      </c>
      <c r="C531" s="21" t="s">
        <v>38</v>
      </c>
      <c r="D531" s="21" t="s">
        <v>416</v>
      </c>
      <c r="E531" s="5"/>
      <c r="F531" s="16">
        <v>11761769</v>
      </c>
      <c r="G531" s="15">
        <f t="shared" si="408"/>
        <v>11761.769</v>
      </c>
      <c r="H531" s="16">
        <v>7777158.3799999999</v>
      </c>
      <c r="I531" s="15">
        <f t="shared" si="408"/>
        <v>7777.1583799999999</v>
      </c>
      <c r="J531" s="16">
        <v>3333068.41</v>
      </c>
      <c r="K531" s="15">
        <f t="shared" ref="K531" si="473">J531/1000</f>
        <v>3333.0684100000003</v>
      </c>
    </row>
    <row r="532" spans="1:11" ht="38.25" outlineLevel="5" x14ac:dyDescent="0.25">
      <c r="A532" s="6" t="s">
        <v>418</v>
      </c>
      <c r="B532" s="5" t="s">
        <v>340</v>
      </c>
      <c r="C532" s="21" t="s">
        <v>38</v>
      </c>
      <c r="D532" s="21" t="s">
        <v>380</v>
      </c>
      <c r="E532" s="5"/>
      <c r="F532" s="16"/>
      <c r="G532" s="15">
        <f t="shared" ref="G532" si="474">F532/1000</f>
        <v>0</v>
      </c>
      <c r="H532" s="16">
        <v>7777158.3799999999</v>
      </c>
      <c r="I532" s="15">
        <f t="shared" ref="I532" si="475">H532/1000</f>
        <v>7777.1583799999999</v>
      </c>
      <c r="J532" s="16">
        <v>3333068.41</v>
      </c>
      <c r="K532" s="15">
        <f t="shared" ref="K532" si="476">J532/1000</f>
        <v>3333.0684100000003</v>
      </c>
    </row>
    <row r="533" spans="1:11" ht="38.25" outlineLevel="6" x14ac:dyDescent="0.25">
      <c r="A533" s="6" t="s">
        <v>168</v>
      </c>
      <c r="B533" s="5" t="s">
        <v>340</v>
      </c>
      <c r="C533" s="21" t="s">
        <v>38</v>
      </c>
      <c r="D533" s="21" t="s">
        <v>380</v>
      </c>
      <c r="E533" s="5" t="s">
        <v>169</v>
      </c>
      <c r="F533" s="16">
        <v>11761769</v>
      </c>
      <c r="G533" s="15">
        <f t="shared" si="408"/>
        <v>11761.769</v>
      </c>
      <c r="H533" s="16">
        <v>7777158.3799999999</v>
      </c>
      <c r="I533" s="15">
        <f t="shared" si="408"/>
        <v>7777.1583799999999</v>
      </c>
      <c r="J533" s="16">
        <v>3333068.41</v>
      </c>
      <c r="K533" s="15">
        <f t="shared" ref="K533" si="477">J533/1000</f>
        <v>3333.0684100000003</v>
      </c>
    </row>
    <row r="534" spans="1:11" s="8" customFormat="1" ht="25.5" x14ac:dyDescent="0.2">
      <c r="A534" s="4" t="s">
        <v>381</v>
      </c>
      <c r="B534" s="7" t="s">
        <v>382</v>
      </c>
      <c r="C534" s="20"/>
      <c r="D534" s="20"/>
      <c r="E534" s="7"/>
      <c r="F534" s="14">
        <v>687000</v>
      </c>
      <c r="G534" s="13">
        <f t="shared" ref="G534:I602" si="478">F534/1000</f>
        <v>687</v>
      </c>
      <c r="H534" s="14">
        <v>0</v>
      </c>
      <c r="I534" s="13">
        <f t="shared" si="478"/>
        <v>0</v>
      </c>
      <c r="J534" s="14">
        <v>0</v>
      </c>
      <c r="K534" s="13">
        <f t="shared" ref="K534" si="479">J534/1000</f>
        <v>0</v>
      </c>
    </row>
    <row r="535" spans="1:11" outlineLevel="1" x14ac:dyDescent="0.25">
      <c r="A535" s="6" t="s">
        <v>57</v>
      </c>
      <c r="B535" s="5" t="s">
        <v>382</v>
      </c>
      <c r="C535" s="21" t="s">
        <v>4</v>
      </c>
      <c r="D535" s="21"/>
      <c r="E535" s="5"/>
      <c r="F535" s="16">
        <v>687000</v>
      </c>
      <c r="G535" s="15">
        <f t="shared" si="478"/>
        <v>687</v>
      </c>
      <c r="H535" s="16">
        <v>0</v>
      </c>
      <c r="I535" s="15">
        <f t="shared" si="478"/>
        <v>0</v>
      </c>
      <c r="J535" s="16">
        <v>0</v>
      </c>
      <c r="K535" s="15">
        <f t="shared" ref="K535" si="480">J535/1000</f>
        <v>0</v>
      </c>
    </row>
    <row r="536" spans="1:11" ht="25.5" outlineLevel="2" x14ac:dyDescent="0.25">
      <c r="A536" s="6" t="s">
        <v>383</v>
      </c>
      <c r="B536" s="5" t="s">
        <v>382</v>
      </c>
      <c r="C536" s="21" t="s">
        <v>11</v>
      </c>
      <c r="D536" s="21"/>
      <c r="E536" s="5"/>
      <c r="F536" s="16">
        <v>687000</v>
      </c>
      <c r="G536" s="15">
        <f t="shared" si="478"/>
        <v>687</v>
      </c>
      <c r="H536" s="16">
        <v>0</v>
      </c>
      <c r="I536" s="15">
        <f t="shared" si="478"/>
        <v>0</v>
      </c>
      <c r="J536" s="16">
        <v>0</v>
      </c>
      <c r="K536" s="15">
        <f t="shared" ref="K536" si="481">J536/1000</f>
        <v>0</v>
      </c>
    </row>
    <row r="537" spans="1:11" outlineLevel="3" x14ac:dyDescent="0.25">
      <c r="A537" s="6" t="s">
        <v>107</v>
      </c>
      <c r="B537" s="5" t="s">
        <v>382</v>
      </c>
      <c r="C537" s="21" t="s">
        <v>11</v>
      </c>
      <c r="D537" s="21" t="s">
        <v>108</v>
      </c>
      <c r="E537" s="5"/>
      <c r="F537" s="16">
        <v>687000</v>
      </c>
      <c r="G537" s="15">
        <f t="shared" si="478"/>
        <v>687</v>
      </c>
      <c r="H537" s="16">
        <v>0</v>
      </c>
      <c r="I537" s="15">
        <f t="shared" si="478"/>
        <v>0</v>
      </c>
      <c r="J537" s="16">
        <v>0</v>
      </c>
      <c r="K537" s="15">
        <f t="shared" ref="K537" si="482">J537/1000</f>
        <v>0</v>
      </c>
    </row>
    <row r="538" spans="1:11" ht="38.25" outlineLevel="3" x14ac:dyDescent="0.25">
      <c r="A538" s="6" t="s">
        <v>471</v>
      </c>
      <c r="B538" s="5" t="s">
        <v>382</v>
      </c>
      <c r="C538" s="21" t="s">
        <v>11</v>
      </c>
      <c r="D538" s="21" t="s">
        <v>419</v>
      </c>
      <c r="E538" s="5"/>
      <c r="F538" s="16"/>
      <c r="G538" s="15">
        <v>687</v>
      </c>
      <c r="H538" s="16"/>
      <c r="I538" s="15">
        <v>0</v>
      </c>
      <c r="J538" s="16"/>
      <c r="K538" s="15">
        <v>0</v>
      </c>
    </row>
    <row r="539" spans="1:11" outlineLevel="6" x14ac:dyDescent="0.25">
      <c r="A539" s="6" t="s">
        <v>104</v>
      </c>
      <c r="B539" s="5" t="s">
        <v>382</v>
      </c>
      <c r="C539" s="21" t="s">
        <v>11</v>
      </c>
      <c r="D539" s="21" t="s">
        <v>419</v>
      </c>
      <c r="E539" s="5" t="s">
        <v>105</v>
      </c>
      <c r="F539" s="16">
        <v>687000</v>
      </c>
      <c r="G539" s="15">
        <f t="shared" si="478"/>
        <v>687</v>
      </c>
      <c r="H539" s="16">
        <v>0</v>
      </c>
      <c r="I539" s="15">
        <f t="shared" si="478"/>
        <v>0</v>
      </c>
      <c r="J539" s="16">
        <v>0</v>
      </c>
      <c r="K539" s="15">
        <f t="shared" ref="K539" si="483">J539/1000</f>
        <v>0</v>
      </c>
    </row>
    <row r="540" spans="1:11" s="8" customFormat="1" ht="14.25" x14ac:dyDescent="0.2">
      <c r="A540" s="4" t="s">
        <v>384</v>
      </c>
      <c r="B540" s="7" t="s">
        <v>385</v>
      </c>
      <c r="C540" s="20"/>
      <c r="D540" s="20"/>
      <c r="E540" s="7"/>
      <c r="F540" s="14">
        <v>184433096.97999999</v>
      </c>
      <c r="G540" s="13">
        <f t="shared" si="478"/>
        <v>184433.09698</v>
      </c>
      <c r="H540" s="14">
        <v>98560540.400000006</v>
      </c>
      <c r="I540" s="13">
        <f t="shared" si="478"/>
        <v>98560.540400000013</v>
      </c>
      <c r="J540" s="14">
        <v>135917040.40000001</v>
      </c>
      <c r="K540" s="13">
        <f t="shared" ref="K540" si="484">J540/1000</f>
        <v>135917.0404</v>
      </c>
    </row>
    <row r="541" spans="1:11" outlineLevel="1" x14ac:dyDescent="0.25">
      <c r="A541" s="6" t="s">
        <v>57</v>
      </c>
      <c r="B541" s="5" t="s">
        <v>385</v>
      </c>
      <c r="C541" s="21" t="s">
        <v>4</v>
      </c>
      <c r="D541" s="21"/>
      <c r="E541" s="5"/>
      <c r="F541" s="16">
        <v>172819737.96000001</v>
      </c>
      <c r="G541" s="15">
        <f t="shared" si="478"/>
        <v>172819.73796</v>
      </c>
      <c r="H541" s="16">
        <v>66406040.399999999</v>
      </c>
      <c r="I541" s="15">
        <f t="shared" si="478"/>
        <v>66406.040399999998</v>
      </c>
      <c r="J541" s="16">
        <v>66406040.399999999</v>
      </c>
      <c r="K541" s="15">
        <f t="shared" ref="K541" si="485">J541/1000</f>
        <v>66406.040399999998</v>
      </c>
    </row>
    <row r="542" spans="1:11" ht="38.25" outlineLevel="2" x14ac:dyDescent="0.25">
      <c r="A542" s="6" t="s">
        <v>275</v>
      </c>
      <c r="B542" s="5" t="s">
        <v>385</v>
      </c>
      <c r="C542" s="21" t="s">
        <v>10</v>
      </c>
      <c r="D542" s="21"/>
      <c r="E542" s="5"/>
      <c r="F542" s="16">
        <v>12096955</v>
      </c>
      <c r="G542" s="15">
        <f t="shared" si="478"/>
        <v>12096.955</v>
      </c>
      <c r="H542" s="16">
        <v>9400081</v>
      </c>
      <c r="I542" s="15">
        <f t="shared" si="478"/>
        <v>9400.0810000000001</v>
      </c>
      <c r="J542" s="16">
        <v>9400081</v>
      </c>
      <c r="K542" s="15">
        <f t="shared" ref="K542" si="486">J542/1000</f>
        <v>9400.0810000000001</v>
      </c>
    </row>
    <row r="543" spans="1:11" ht="38.25" outlineLevel="3" x14ac:dyDescent="0.25">
      <c r="A543" s="6" t="s">
        <v>125</v>
      </c>
      <c r="B543" s="5" t="s">
        <v>385</v>
      </c>
      <c r="C543" s="21" t="s">
        <v>10</v>
      </c>
      <c r="D543" s="21" t="s">
        <v>126</v>
      </c>
      <c r="E543" s="5"/>
      <c r="F543" s="16">
        <v>12096955</v>
      </c>
      <c r="G543" s="15">
        <f t="shared" si="478"/>
        <v>12096.955</v>
      </c>
      <c r="H543" s="16">
        <v>9400081</v>
      </c>
      <c r="I543" s="15">
        <f t="shared" si="478"/>
        <v>9400.0810000000001</v>
      </c>
      <c r="J543" s="16">
        <v>9400081</v>
      </c>
      <c r="K543" s="15">
        <f t="shared" ref="K543" si="487">J543/1000</f>
        <v>9400.0810000000001</v>
      </c>
    </row>
    <row r="544" spans="1:11" ht="25.5" outlineLevel="4" x14ac:dyDescent="0.25">
      <c r="A544" s="6" t="s">
        <v>386</v>
      </c>
      <c r="B544" s="5" t="s">
        <v>385</v>
      </c>
      <c r="C544" s="21" t="s">
        <v>10</v>
      </c>
      <c r="D544" s="21" t="s">
        <v>387</v>
      </c>
      <c r="E544" s="5"/>
      <c r="F544" s="16">
        <v>12088586</v>
      </c>
      <c r="G544" s="15">
        <f t="shared" si="478"/>
        <v>12088.585999999999</v>
      </c>
      <c r="H544" s="16">
        <v>9225281</v>
      </c>
      <c r="I544" s="15">
        <f t="shared" si="478"/>
        <v>9225.2810000000009</v>
      </c>
      <c r="J544" s="16">
        <v>9225281</v>
      </c>
      <c r="K544" s="15">
        <f t="shared" ref="K544" si="488">J544/1000</f>
        <v>9225.2810000000009</v>
      </c>
    </row>
    <row r="545" spans="1:11" ht="25.5" outlineLevel="5" x14ac:dyDescent="0.25">
      <c r="A545" s="6" t="s">
        <v>388</v>
      </c>
      <c r="B545" s="5" t="s">
        <v>385</v>
      </c>
      <c r="C545" s="21" t="s">
        <v>10</v>
      </c>
      <c r="D545" s="21" t="s">
        <v>389</v>
      </c>
      <c r="E545" s="5"/>
      <c r="F545" s="16">
        <v>12088586</v>
      </c>
      <c r="G545" s="15">
        <f t="shared" si="478"/>
        <v>12088.585999999999</v>
      </c>
      <c r="H545" s="16">
        <v>9225281</v>
      </c>
      <c r="I545" s="15">
        <f t="shared" si="478"/>
        <v>9225.2810000000009</v>
      </c>
      <c r="J545" s="16">
        <v>9225281</v>
      </c>
      <c r="K545" s="15">
        <f t="shared" ref="K545" si="489">J545/1000</f>
        <v>9225.2810000000009</v>
      </c>
    </row>
    <row r="546" spans="1:11" ht="63.75" outlineLevel="6" x14ac:dyDescent="0.25">
      <c r="A546" s="6" t="s">
        <v>65</v>
      </c>
      <c r="B546" s="5" t="s">
        <v>385</v>
      </c>
      <c r="C546" s="21" t="s">
        <v>10</v>
      </c>
      <c r="D546" s="21" t="s">
        <v>389</v>
      </c>
      <c r="E546" s="5" t="s">
        <v>66</v>
      </c>
      <c r="F546" s="16">
        <v>11567686</v>
      </c>
      <c r="G546" s="15">
        <f>F546/1000+22.1</f>
        <v>11589.786</v>
      </c>
      <c r="H546" s="16">
        <v>8734281</v>
      </c>
      <c r="I546" s="15">
        <f t="shared" si="478"/>
        <v>8734.2810000000009</v>
      </c>
      <c r="J546" s="16">
        <v>8734281</v>
      </c>
      <c r="K546" s="15">
        <f t="shared" ref="K546" si="490">J546/1000</f>
        <v>8734.2810000000009</v>
      </c>
    </row>
    <row r="547" spans="1:11" ht="38.25" outlineLevel="6" x14ac:dyDescent="0.25">
      <c r="A547" s="6" t="s">
        <v>74</v>
      </c>
      <c r="B547" s="5" t="s">
        <v>385</v>
      </c>
      <c r="C547" s="21" t="s">
        <v>10</v>
      </c>
      <c r="D547" s="21" t="s">
        <v>389</v>
      </c>
      <c r="E547" s="5" t="s">
        <v>75</v>
      </c>
      <c r="F547" s="16">
        <v>519900</v>
      </c>
      <c r="G547" s="15">
        <f>F547/1000-22.1</f>
        <v>497.79999999999995</v>
      </c>
      <c r="H547" s="16">
        <v>491000</v>
      </c>
      <c r="I547" s="15">
        <f t="shared" si="478"/>
        <v>491</v>
      </c>
      <c r="J547" s="16">
        <v>491000</v>
      </c>
      <c r="K547" s="15">
        <f t="shared" ref="K547" si="491">J547/1000</f>
        <v>491</v>
      </c>
    </row>
    <row r="548" spans="1:11" outlineLevel="6" x14ac:dyDescent="0.25">
      <c r="A548" s="6" t="s">
        <v>104</v>
      </c>
      <c r="B548" s="5" t="s">
        <v>385</v>
      </c>
      <c r="C548" s="21" t="s">
        <v>10</v>
      </c>
      <c r="D548" s="21" t="s">
        <v>389</v>
      </c>
      <c r="E548" s="5" t="s">
        <v>105</v>
      </c>
      <c r="F548" s="16">
        <v>1000</v>
      </c>
      <c r="G548" s="15">
        <f t="shared" si="478"/>
        <v>1</v>
      </c>
      <c r="H548" s="16">
        <v>0</v>
      </c>
      <c r="I548" s="15">
        <f t="shared" si="478"/>
        <v>0</v>
      </c>
      <c r="J548" s="16">
        <v>0</v>
      </c>
      <c r="K548" s="15">
        <f t="shared" ref="K548" si="492">J548/1000</f>
        <v>0</v>
      </c>
    </row>
    <row r="549" spans="1:11" ht="38.25" outlineLevel="4" x14ac:dyDescent="0.25">
      <c r="A549" s="6" t="s">
        <v>127</v>
      </c>
      <c r="B549" s="5" t="s">
        <v>385</v>
      </c>
      <c r="C549" s="21" t="s">
        <v>10</v>
      </c>
      <c r="D549" s="21" t="s">
        <v>128</v>
      </c>
      <c r="E549" s="5"/>
      <c r="F549" s="16">
        <v>8369</v>
      </c>
      <c r="G549" s="15">
        <f t="shared" si="478"/>
        <v>8.3689999999999998</v>
      </c>
      <c r="H549" s="16">
        <v>174800</v>
      </c>
      <c r="I549" s="15">
        <f t="shared" si="478"/>
        <v>174.8</v>
      </c>
      <c r="J549" s="16">
        <v>174800</v>
      </c>
      <c r="K549" s="15">
        <f t="shared" ref="K549" si="493">J549/1000</f>
        <v>174.8</v>
      </c>
    </row>
    <row r="550" spans="1:11" ht="38.25" outlineLevel="5" x14ac:dyDescent="0.25">
      <c r="A550" s="6" t="s">
        <v>129</v>
      </c>
      <c r="B550" s="5" t="s">
        <v>385</v>
      </c>
      <c r="C550" s="21" t="s">
        <v>10</v>
      </c>
      <c r="D550" s="21" t="s">
        <v>130</v>
      </c>
      <c r="E550" s="5"/>
      <c r="F550" s="16">
        <v>8369</v>
      </c>
      <c r="G550" s="15">
        <f t="shared" si="478"/>
        <v>8.3689999999999998</v>
      </c>
      <c r="H550" s="16">
        <v>174800</v>
      </c>
      <c r="I550" s="15">
        <f t="shared" si="478"/>
        <v>174.8</v>
      </c>
      <c r="J550" s="16">
        <v>174800</v>
      </c>
      <c r="K550" s="15">
        <f t="shared" ref="K550" si="494">J550/1000</f>
        <v>174.8</v>
      </c>
    </row>
    <row r="551" spans="1:11" ht="38.25" outlineLevel="6" x14ac:dyDescent="0.25">
      <c r="A551" s="6" t="s">
        <v>74</v>
      </c>
      <c r="B551" s="5" t="s">
        <v>385</v>
      </c>
      <c r="C551" s="21" t="s">
        <v>10</v>
      </c>
      <c r="D551" s="21" t="s">
        <v>130</v>
      </c>
      <c r="E551" s="5" t="s">
        <v>75</v>
      </c>
      <c r="F551" s="16">
        <v>8369</v>
      </c>
      <c r="G551" s="15">
        <f t="shared" si="478"/>
        <v>8.3689999999999998</v>
      </c>
      <c r="H551" s="16">
        <v>174800</v>
      </c>
      <c r="I551" s="15">
        <f t="shared" si="478"/>
        <v>174.8</v>
      </c>
      <c r="J551" s="16">
        <v>174800</v>
      </c>
      <c r="K551" s="15">
        <f t="shared" ref="K551" si="495">J551/1000</f>
        <v>174.8</v>
      </c>
    </row>
    <row r="552" spans="1:11" outlineLevel="2" x14ac:dyDescent="0.25">
      <c r="A552" s="6" t="s">
        <v>110</v>
      </c>
      <c r="B552" s="5" t="s">
        <v>385</v>
      </c>
      <c r="C552" s="21" t="s">
        <v>13</v>
      </c>
      <c r="D552" s="21"/>
      <c r="E552" s="5"/>
      <c r="F552" s="16">
        <v>160722782.96000001</v>
      </c>
      <c r="G552" s="15">
        <f t="shared" si="478"/>
        <v>160722.78296000001</v>
      </c>
      <c r="H552" s="16">
        <v>57005959.399999999</v>
      </c>
      <c r="I552" s="15">
        <f t="shared" si="478"/>
        <v>57005.9594</v>
      </c>
      <c r="J552" s="16">
        <v>57005959.399999999</v>
      </c>
      <c r="K552" s="15">
        <f t="shared" ref="K552" si="496">J552/1000</f>
        <v>57005.9594</v>
      </c>
    </row>
    <row r="553" spans="1:11" ht="25.5" outlineLevel="3" x14ac:dyDescent="0.25">
      <c r="A553" s="6" t="s">
        <v>68</v>
      </c>
      <c r="B553" s="5" t="s">
        <v>385</v>
      </c>
      <c r="C553" s="21" t="s">
        <v>13</v>
      </c>
      <c r="D553" s="21" t="s">
        <v>69</v>
      </c>
      <c r="E553" s="5"/>
      <c r="F553" s="16">
        <v>100245.6</v>
      </c>
      <c r="G553" s="15">
        <f t="shared" si="478"/>
        <v>100.24560000000001</v>
      </c>
      <c r="H553" s="16">
        <v>99144</v>
      </c>
      <c r="I553" s="15">
        <f t="shared" si="478"/>
        <v>99.144000000000005</v>
      </c>
      <c r="J553" s="16">
        <v>99144</v>
      </c>
      <c r="K553" s="15">
        <f t="shared" ref="K553" si="497">J553/1000</f>
        <v>99.144000000000005</v>
      </c>
    </row>
    <row r="554" spans="1:11" ht="25.5" outlineLevel="4" x14ac:dyDescent="0.25">
      <c r="A554" s="6" t="s">
        <v>226</v>
      </c>
      <c r="B554" s="5" t="s">
        <v>385</v>
      </c>
      <c r="C554" s="21" t="s">
        <v>13</v>
      </c>
      <c r="D554" s="21" t="s">
        <v>227</v>
      </c>
      <c r="E554" s="5"/>
      <c r="F554" s="16">
        <v>100245.6</v>
      </c>
      <c r="G554" s="15">
        <f t="shared" si="478"/>
        <v>100.24560000000001</v>
      </c>
      <c r="H554" s="16">
        <v>99144</v>
      </c>
      <c r="I554" s="15">
        <f t="shared" si="478"/>
        <v>99.144000000000005</v>
      </c>
      <c r="J554" s="16">
        <v>99144</v>
      </c>
      <c r="K554" s="15">
        <f t="shared" ref="K554" si="498">J554/1000</f>
        <v>99.144000000000005</v>
      </c>
    </row>
    <row r="555" spans="1:11" ht="25.5" outlineLevel="5" x14ac:dyDescent="0.25">
      <c r="A555" s="6" t="s">
        <v>378</v>
      </c>
      <c r="B555" s="5" t="s">
        <v>385</v>
      </c>
      <c r="C555" s="21" t="s">
        <v>13</v>
      </c>
      <c r="D555" s="21" t="s">
        <v>379</v>
      </c>
      <c r="E555" s="5"/>
      <c r="F555" s="16">
        <v>100245.6</v>
      </c>
      <c r="G555" s="15">
        <f t="shared" si="478"/>
        <v>100.24560000000001</v>
      </c>
      <c r="H555" s="16">
        <v>99144</v>
      </c>
      <c r="I555" s="15">
        <f t="shared" si="478"/>
        <v>99.144000000000005</v>
      </c>
      <c r="J555" s="16">
        <v>99144</v>
      </c>
      <c r="K555" s="15">
        <f t="shared" ref="K555" si="499">J555/1000</f>
        <v>99.144000000000005</v>
      </c>
    </row>
    <row r="556" spans="1:11" ht="63.75" outlineLevel="6" x14ac:dyDescent="0.25">
      <c r="A556" s="6" t="s">
        <v>65</v>
      </c>
      <c r="B556" s="5" t="s">
        <v>385</v>
      </c>
      <c r="C556" s="21" t="s">
        <v>13</v>
      </c>
      <c r="D556" s="21" t="s">
        <v>379</v>
      </c>
      <c r="E556" s="5" t="s">
        <v>66</v>
      </c>
      <c r="F556" s="16">
        <v>94785.600000000006</v>
      </c>
      <c r="G556" s="15">
        <f t="shared" si="478"/>
        <v>94.785600000000002</v>
      </c>
      <c r="H556" s="16">
        <v>93744</v>
      </c>
      <c r="I556" s="15">
        <f t="shared" si="478"/>
        <v>93.744</v>
      </c>
      <c r="J556" s="16">
        <v>93744</v>
      </c>
      <c r="K556" s="15">
        <f t="shared" ref="K556" si="500">J556/1000</f>
        <v>93.744</v>
      </c>
    </row>
    <row r="557" spans="1:11" ht="38.25" outlineLevel="6" x14ac:dyDescent="0.25">
      <c r="A557" s="6" t="s">
        <v>74</v>
      </c>
      <c r="B557" s="5" t="s">
        <v>385</v>
      </c>
      <c r="C557" s="21" t="s">
        <v>13</v>
      </c>
      <c r="D557" s="21" t="s">
        <v>379</v>
      </c>
      <c r="E557" s="5" t="s">
        <v>75</v>
      </c>
      <c r="F557" s="16">
        <v>5460</v>
      </c>
      <c r="G557" s="15">
        <f t="shared" si="478"/>
        <v>5.46</v>
      </c>
      <c r="H557" s="16">
        <v>5400</v>
      </c>
      <c r="I557" s="15">
        <f t="shared" si="478"/>
        <v>5.4</v>
      </c>
      <c r="J557" s="16">
        <v>5400</v>
      </c>
      <c r="K557" s="15">
        <f t="shared" ref="K557" si="501">J557/1000</f>
        <v>5.4</v>
      </c>
    </row>
    <row r="558" spans="1:11" ht="38.25" outlineLevel="3" x14ac:dyDescent="0.25">
      <c r="A558" s="6" t="s">
        <v>125</v>
      </c>
      <c r="B558" s="5" t="s">
        <v>385</v>
      </c>
      <c r="C558" s="21" t="s">
        <v>13</v>
      </c>
      <c r="D558" s="21" t="s">
        <v>126</v>
      </c>
      <c r="E558" s="5"/>
      <c r="F558" s="16">
        <v>55702230.880000003</v>
      </c>
      <c r="G558" s="15">
        <f t="shared" si="478"/>
        <v>55702.230880000003</v>
      </c>
      <c r="H558" s="16">
        <v>56906815.399999999</v>
      </c>
      <c r="I558" s="15">
        <f t="shared" si="478"/>
        <v>56906.815399999999</v>
      </c>
      <c r="J558" s="16">
        <v>56906815.399999999</v>
      </c>
      <c r="K558" s="15">
        <f t="shared" ref="K558" si="502">J558/1000</f>
        <v>56906.815399999999</v>
      </c>
    </row>
    <row r="559" spans="1:11" ht="25.5" outlineLevel="4" x14ac:dyDescent="0.25">
      <c r="A559" s="6" t="s">
        <v>386</v>
      </c>
      <c r="B559" s="5" t="s">
        <v>385</v>
      </c>
      <c r="C559" s="21" t="s">
        <v>13</v>
      </c>
      <c r="D559" s="21" t="s">
        <v>387</v>
      </c>
      <c r="E559" s="5"/>
      <c r="F559" s="16">
        <v>55612819.880000003</v>
      </c>
      <c r="G559" s="15">
        <f t="shared" si="478"/>
        <v>55612.819880000003</v>
      </c>
      <c r="H559" s="16">
        <v>56906815.399999999</v>
      </c>
      <c r="I559" s="15">
        <f t="shared" si="478"/>
        <v>56906.815399999999</v>
      </c>
      <c r="J559" s="16">
        <v>56906815.399999999</v>
      </c>
      <c r="K559" s="15">
        <f t="shared" ref="K559" si="503">J559/1000</f>
        <v>56906.815399999999</v>
      </c>
    </row>
    <row r="560" spans="1:11" outlineLevel="5" x14ac:dyDescent="0.25">
      <c r="A560" s="6" t="s">
        <v>390</v>
      </c>
      <c r="B560" s="5" t="s">
        <v>385</v>
      </c>
      <c r="C560" s="21" t="s">
        <v>13</v>
      </c>
      <c r="D560" s="21" t="s">
        <v>391</v>
      </c>
      <c r="E560" s="5"/>
      <c r="F560" s="16">
        <v>55612819.880000003</v>
      </c>
      <c r="G560" s="15">
        <f t="shared" si="478"/>
        <v>55612.819880000003</v>
      </c>
      <c r="H560" s="16">
        <v>56906815.399999999</v>
      </c>
      <c r="I560" s="15">
        <f t="shared" si="478"/>
        <v>56906.815399999999</v>
      </c>
      <c r="J560" s="16">
        <v>56906815.399999999</v>
      </c>
      <c r="K560" s="15">
        <f t="shared" ref="K560" si="504">J560/1000</f>
        <v>56906.815399999999</v>
      </c>
    </row>
    <row r="561" spans="1:11" ht="63.75" outlineLevel="6" x14ac:dyDescent="0.25">
      <c r="A561" s="6" t="s">
        <v>65</v>
      </c>
      <c r="B561" s="5" t="s">
        <v>385</v>
      </c>
      <c r="C561" s="21" t="s">
        <v>13</v>
      </c>
      <c r="D561" s="21" t="s">
        <v>391</v>
      </c>
      <c r="E561" s="5" t="s">
        <v>66</v>
      </c>
      <c r="F561" s="16">
        <v>52299199.880000003</v>
      </c>
      <c r="G561" s="15">
        <f t="shared" si="478"/>
        <v>52299.19988</v>
      </c>
      <c r="H561" s="16">
        <v>54386000</v>
      </c>
      <c r="I561" s="15">
        <f t="shared" si="478"/>
        <v>54386</v>
      </c>
      <c r="J561" s="16">
        <v>54386000</v>
      </c>
      <c r="K561" s="15">
        <f t="shared" ref="K561" si="505">J561/1000</f>
        <v>54386</v>
      </c>
    </row>
    <row r="562" spans="1:11" ht="38.25" outlineLevel="6" x14ac:dyDescent="0.25">
      <c r="A562" s="6" t="s">
        <v>74</v>
      </c>
      <c r="B562" s="5" t="s">
        <v>385</v>
      </c>
      <c r="C562" s="21" t="s">
        <v>13</v>
      </c>
      <c r="D562" s="21" t="s">
        <v>391</v>
      </c>
      <c r="E562" s="5" t="s">
        <v>75</v>
      </c>
      <c r="F562" s="16">
        <v>3313620</v>
      </c>
      <c r="G562" s="15">
        <f t="shared" si="478"/>
        <v>3313.62</v>
      </c>
      <c r="H562" s="16">
        <v>2519715.4</v>
      </c>
      <c r="I562" s="15">
        <f t="shared" si="478"/>
        <v>2519.7154</v>
      </c>
      <c r="J562" s="16">
        <v>2519715.4</v>
      </c>
      <c r="K562" s="15">
        <f t="shared" ref="K562" si="506">J562/1000</f>
        <v>2519.7154</v>
      </c>
    </row>
    <row r="563" spans="1:11" outlineLevel="6" x14ac:dyDescent="0.25">
      <c r="A563" s="6" t="s">
        <v>104</v>
      </c>
      <c r="B563" s="5" t="s">
        <v>385</v>
      </c>
      <c r="C563" s="21" t="s">
        <v>13</v>
      </c>
      <c r="D563" s="21" t="s">
        <v>391</v>
      </c>
      <c r="E563" s="5" t="s">
        <v>105</v>
      </c>
      <c r="F563" s="16">
        <v>0</v>
      </c>
      <c r="G563" s="15">
        <f t="shared" si="478"/>
        <v>0</v>
      </c>
      <c r="H563" s="16">
        <v>1100</v>
      </c>
      <c r="I563" s="15">
        <f t="shared" si="478"/>
        <v>1.1000000000000001</v>
      </c>
      <c r="J563" s="16">
        <v>1100</v>
      </c>
      <c r="K563" s="15">
        <f t="shared" ref="K563" si="507">J563/1000</f>
        <v>1.1000000000000001</v>
      </c>
    </row>
    <row r="564" spans="1:11" ht="38.25" outlineLevel="4" x14ac:dyDescent="0.25">
      <c r="A564" s="6" t="s">
        <v>127</v>
      </c>
      <c r="B564" s="5" t="s">
        <v>385</v>
      </c>
      <c r="C564" s="21" t="s">
        <v>13</v>
      </c>
      <c r="D564" s="21" t="s">
        <v>128</v>
      </c>
      <c r="E564" s="5"/>
      <c r="F564" s="16">
        <v>89411</v>
      </c>
      <c r="G564" s="15">
        <f t="shared" si="478"/>
        <v>89.411000000000001</v>
      </c>
      <c r="H564" s="16">
        <v>0</v>
      </c>
      <c r="I564" s="15">
        <f t="shared" si="478"/>
        <v>0</v>
      </c>
      <c r="J564" s="16">
        <v>0</v>
      </c>
      <c r="K564" s="15">
        <f t="shared" ref="K564" si="508">J564/1000</f>
        <v>0</v>
      </c>
    </row>
    <row r="565" spans="1:11" ht="38.25" outlineLevel="5" x14ac:dyDescent="0.25">
      <c r="A565" s="6" t="s">
        <v>129</v>
      </c>
      <c r="B565" s="5" t="s">
        <v>385</v>
      </c>
      <c r="C565" s="21" t="s">
        <v>13</v>
      </c>
      <c r="D565" s="21" t="s">
        <v>130</v>
      </c>
      <c r="E565" s="5"/>
      <c r="F565" s="16">
        <v>89411</v>
      </c>
      <c r="G565" s="15">
        <f t="shared" si="478"/>
        <v>89.411000000000001</v>
      </c>
      <c r="H565" s="16">
        <v>0</v>
      </c>
      <c r="I565" s="15">
        <f t="shared" si="478"/>
        <v>0</v>
      </c>
      <c r="J565" s="16">
        <v>0</v>
      </c>
      <c r="K565" s="15">
        <f t="shared" ref="K565" si="509">J565/1000</f>
        <v>0</v>
      </c>
    </row>
    <row r="566" spans="1:11" ht="63.75" outlineLevel="6" x14ac:dyDescent="0.25">
      <c r="A566" s="6" t="s">
        <v>65</v>
      </c>
      <c r="B566" s="5" t="s">
        <v>385</v>
      </c>
      <c r="C566" s="21" t="s">
        <v>13</v>
      </c>
      <c r="D566" s="21" t="s">
        <v>130</v>
      </c>
      <c r="E566" s="5" t="s">
        <v>66</v>
      </c>
      <c r="F566" s="16">
        <v>70854</v>
      </c>
      <c r="G566" s="15">
        <f t="shared" si="478"/>
        <v>70.853999999999999</v>
      </c>
      <c r="H566" s="16">
        <v>0</v>
      </c>
      <c r="I566" s="15">
        <f t="shared" si="478"/>
        <v>0</v>
      </c>
      <c r="J566" s="16">
        <v>0</v>
      </c>
      <c r="K566" s="15">
        <f t="shared" ref="K566" si="510">J566/1000</f>
        <v>0</v>
      </c>
    </row>
    <row r="567" spans="1:11" ht="38.25" outlineLevel="6" x14ac:dyDescent="0.25">
      <c r="A567" s="6" t="s">
        <v>74</v>
      </c>
      <c r="B567" s="5" t="s">
        <v>385</v>
      </c>
      <c r="C567" s="21" t="s">
        <v>13</v>
      </c>
      <c r="D567" s="21" t="s">
        <v>130</v>
      </c>
      <c r="E567" s="5" t="s">
        <v>75</v>
      </c>
      <c r="F567" s="16">
        <v>18557</v>
      </c>
      <c r="G567" s="15">
        <f t="shared" si="478"/>
        <v>18.556999999999999</v>
      </c>
      <c r="H567" s="16">
        <v>0</v>
      </c>
      <c r="I567" s="15">
        <f t="shared" si="478"/>
        <v>0</v>
      </c>
      <c r="J567" s="16">
        <v>0</v>
      </c>
      <c r="K567" s="15">
        <f t="shared" ref="K567" si="511">J567/1000</f>
        <v>0</v>
      </c>
    </row>
    <row r="568" spans="1:11" outlineLevel="3" x14ac:dyDescent="0.25">
      <c r="A568" s="6" t="s">
        <v>107</v>
      </c>
      <c r="B568" s="5" t="s">
        <v>385</v>
      </c>
      <c r="C568" s="21" t="s">
        <v>13</v>
      </c>
      <c r="D568" s="21" t="s">
        <v>108</v>
      </c>
      <c r="E568" s="5"/>
      <c r="F568" s="16">
        <v>104920306.48</v>
      </c>
      <c r="G568" s="15">
        <f t="shared" si="478"/>
        <v>104920.30648</v>
      </c>
      <c r="H568" s="16">
        <v>0</v>
      </c>
      <c r="I568" s="15">
        <f t="shared" si="478"/>
        <v>0</v>
      </c>
      <c r="J568" s="16">
        <v>0</v>
      </c>
      <c r="K568" s="15">
        <f t="shared" ref="K568" si="512">J568/1000</f>
        <v>0</v>
      </c>
    </row>
    <row r="569" spans="1:11" ht="25.5" outlineLevel="3" x14ac:dyDescent="0.25">
      <c r="A569" s="6" t="s">
        <v>472</v>
      </c>
      <c r="B569" s="5">
        <v>927</v>
      </c>
      <c r="C569" s="21" t="s">
        <v>13</v>
      </c>
      <c r="D569" s="21" t="s">
        <v>428</v>
      </c>
      <c r="E569" s="5"/>
      <c r="F569" s="16"/>
      <c r="G569" s="15">
        <v>104920.3</v>
      </c>
      <c r="H569" s="16"/>
      <c r="I569" s="15">
        <v>0</v>
      </c>
      <c r="J569" s="16"/>
      <c r="K569" s="15">
        <v>0</v>
      </c>
    </row>
    <row r="570" spans="1:11" outlineLevel="6" x14ac:dyDescent="0.25">
      <c r="A570" s="6" t="s">
        <v>104</v>
      </c>
      <c r="B570" s="5" t="s">
        <v>385</v>
      </c>
      <c r="C570" s="21" t="s">
        <v>13</v>
      </c>
      <c r="D570" s="21" t="s">
        <v>428</v>
      </c>
      <c r="E570" s="5" t="s">
        <v>105</v>
      </c>
      <c r="F570" s="16">
        <v>104920306.48</v>
      </c>
      <c r="G570" s="15">
        <f t="shared" si="478"/>
        <v>104920.30648</v>
      </c>
      <c r="H570" s="16">
        <v>0</v>
      </c>
      <c r="I570" s="15">
        <f t="shared" si="478"/>
        <v>0</v>
      </c>
      <c r="J570" s="16">
        <v>0</v>
      </c>
      <c r="K570" s="15">
        <f t="shared" ref="K570" si="513">J570/1000</f>
        <v>0</v>
      </c>
    </row>
    <row r="571" spans="1:11" outlineLevel="1" x14ac:dyDescent="0.25">
      <c r="A571" s="6" t="s">
        <v>224</v>
      </c>
      <c r="B571" s="5" t="s">
        <v>385</v>
      </c>
      <c r="C571" s="21" t="s">
        <v>25</v>
      </c>
      <c r="D571" s="21"/>
      <c r="E571" s="5"/>
      <c r="F571" s="16">
        <v>76200</v>
      </c>
      <c r="G571" s="15">
        <f t="shared" si="478"/>
        <v>76.2</v>
      </c>
      <c r="H571" s="16">
        <v>34000</v>
      </c>
      <c r="I571" s="15">
        <f t="shared" si="478"/>
        <v>34</v>
      </c>
      <c r="J571" s="16">
        <v>34000</v>
      </c>
      <c r="K571" s="15">
        <f t="shared" ref="K571" si="514">J571/1000</f>
        <v>34</v>
      </c>
    </row>
    <row r="572" spans="1:11" ht="25.5" outlineLevel="2" x14ac:dyDescent="0.25">
      <c r="A572" s="6" t="s">
        <v>235</v>
      </c>
      <c r="B572" s="5" t="s">
        <v>385</v>
      </c>
      <c r="C572" s="21" t="s">
        <v>29</v>
      </c>
      <c r="D572" s="21"/>
      <c r="E572" s="5"/>
      <c r="F572" s="16">
        <v>76200</v>
      </c>
      <c r="G572" s="15">
        <f t="shared" si="478"/>
        <v>76.2</v>
      </c>
      <c r="H572" s="16">
        <v>34000</v>
      </c>
      <c r="I572" s="15">
        <f t="shared" si="478"/>
        <v>34</v>
      </c>
      <c r="J572" s="16">
        <v>34000</v>
      </c>
      <c r="K572" s="15">
        <f t="shared" ref="K572" si="515">J572/1000</f>
        <v>34</v>
      </c>
    </row>
    <row r="573" spans="1:11" ht="38.25" outlineLevel="3" x14ac:dyDescent="0.25">
      <c r="A573" s="6" t="s">
        <v>125</v>
      </c>
      <c r="B573" s="5" t="s">
        <v>385</v>
      </c>
      <c r="C573" s="21" t="s">
        <v>29</v>
      </c>
      <c r="D573" s="21" t="s">
        <v>126</v>
      </c>
      <c r="E573" s="5"/>
      <c r="F573" s="16">
        <v>76200</v>
      </c>
      <c r="G573" s="15">
        <f t="shared" si="478"/>
        <v>76.2</v>
      </c>
      <c r="H573" s="16">
        <v>34000</v>
      </c>
      <c r="I573" s="15">
        <f t="shared" si="478"/>
        <v>34</v>
      </c>
      <c r="J573" s="16">
        <v>34000</v>
      </c>
      <c r="K573" s="15">
        <f t="shared" ref="K573" si="516">J573/1000</f>
        <v>34</v>
      </c>
    </row>
    <row r="574" spans="1:11" ht="25.5" outlineLevel="4" x14ac:dyDescent="0.25">
      <c r="A574" s="6" t="s">
        <v>386</v>
      </c>
      <c r="B574" s="5" t="s">
        <v>385</v>
      </c>
      <c r="C574" s="21" t="s">
        <v>29</v>
      </c>
      <c r="D574" s="21" t="s">
        <v>387</v>
      </c>
      <c r="E574" s="5"/>
      <c r="F574" s="16">
        <v>76200</v>
      </c>
      <c r="G574" s="15">
        <f t="shared" si="478"/>
        <v>76.2</v>
      </c>
      <c r="H574" s="16">
        <v>34000</v>
      </c>
      <c r="I574" s="15">
        <f t="shared" si="478"/>
        <v>34</v>
      </c>
      <c r="J574" s="16">
        <v>34000</v>
      </c>
      <c r="K574" s="15">
        <f t="shared" ref="K574" si="517">J574/1000</f>
        <v>34</v>
      </c>
    </row>
    <row r="575" spans="1:11" outlineLevel="5" x14ac:dyDescent="0.25">
      <c r="A575" s="6" t="s">
        <v>390</v>
      </c>
      <c r="B575" s="5" t="s">
        <v>385</v>
      </c>
      <c r="C575" s="21" t="s">
        <v>29</v>
      </c>
      <c r="D575" s="21" t="s">
        <v>391</v>
      </c>
      <c r="E575" s="5"/>
      <c r="F575" s="16">
        <v>42200</v>
      </c>
      <c r="G575" s="15">
        <f t="shared" si="478"/>
        <v>42.2</v>
      </c>
      <c r="H575" s="16">
        <v>0</v>
      </c>
      <c r="I575" s="15">
        <f t="shared" si="478"/>
        <v>0</v>
      </c>
      <c r="J575" s="16">
        <v>0</v>
      </c>
      <c r="K575" s="15">
        <f t="shared" ref="K575" si="518">J575/1000</f>
        <v>0</v>
      </c>
    </row>
    <row r="576" spans="1:11" ht="38.25" outlineLevel="6" x14ac:dyDescent="0.25">
      <c r="A576" s="6" t="s">
        <v>74</v>
      </c>
      <c r="B576" s="5" t="s">
        <v>385</v>
      </c>
      <c r="C576" s="21" t="s">
        <v>29</v>
      </c>
      <c r="D576" s="21" t="s">
        <v>391</v>
      </c>
      <c r="E576" s="5" t="s">
        <v>75</v>
      </c>
      <c r="F576" s="16">
        <v>42200</v>
      </c>
      <c r="G576" s="15">
        <f t="shared" si="478"/>
        <v>42.2</v>
      </c>
      <c r="H576" s="16">
        <v>0</v>
      </c>
      <c r="I576" s="15">
        <f t="shared" si="478"/>
        <v>0</v>
      </c>
      <c r="J576" s="16">
        <v>0</v>
      </c>
      <c r="K576" s="15">
        <f t="shared" ref="K576" si="519">J576/1000</f>
        <v>0</v>
      </c>
    </row>
    <row r="577" spans="1:11" ht="25.5" outlineLevel="5" x14ac:dyDescent="0.25">
      <c r="A577" s="6" t="s">
        <v>388</v>
      </c>
      <c r="B577" s="5" t="s">
        <v>385</v>
      </c>
      <c r="C577" s="21" t="s">
        <v>29</v>
      </c>
      <c r="D577" s="21" t="s">
        <v>389</v>
      </c>
      <c r="E577" s="5"/>
      <c r="F577" s="16">
        <v>34000</v>
      </c>
      <c r="G577" s="15">
        <f t="shared" si="478"/>
        <v>34</v>
      </c>
      <c r="H577" s="16">
        <v>34000</v>
      </c>
      <c r="I577" s="15">
        <f t="shared" si="478"/>
        <v>34</v>
      </c>
      <c r="J577" s="16">
        <v>34000</v>
      </c>
      <c r="K577" s="15">
        <f t="shared" ref="K577" si="520">J577/1000</f>
        <v>34</v>
      </c>
    </row>
    <row r="578" spans="1:11" ht="38.25" outlineLevel="6" x14ac:dyDescent="0.25">
      <c r="A578" s="6" t="s">
        <v>74</v>
      </c>
      <c r="B578" s="5" t="s">
        <v>385</v>
      </c>
      <c r="C578" s="21" t="s">
        <v>29</v>
      </c>
      <c r="D578" s="21" t="s">
        <v>389</v>
      </c>
      <c r="E578" s="5" t="s">
        <v>75</v>
      </c>
      <c r="F578" s="16">
        <v>34000</v>
      </c>
      <c r="G578" s="15">
        <f t="shared" si="478"/>
        <v>34</v>
      </c>
      <c r="H578" s="16">
        <v>34000</v>
      </c>
      <c r="I578" s="15">
        <f t="shared" si="478"/>
        <v>34</v>
      </c>
      <c r="J578" s="16">
        <v>34000</v>
      </c>
      <c r="K578" s="15">
        <f t="shared" ref="K578" si="521">J578/1000</f>
        <v>34</v>
      </c>
    </row>
    <row r="579" spans="1:11" ht="25.5" outlineLevel="1" x14ac:dyDescent="0.25">
      <c r="A579" s="6" t="s">
        <v>392</v>
      </c>
      <c r="B579" s="5" t="s">
        <v>385</v>
      </c>
      <c r="C579" s="21" t="s">
        <v>42</v>
      </c>
      <c r="D579" s="21"/>
      <c r="E579" s="5"/>
      <c r="F579" s="16">
        <v>11537159.02</v>
      </c>
      <c r="G579" s="15">
        <f t="shared" si="478"/>
        <v>11537.159019999999</v>
      </c>
      <c r="H579" s="16">
        <v>4119400</v>
      </c>
      <c r="I579" s="15">
        <f t="shared" si="478"/>
        <v>4119.3999999999996</v>
      </c>
      <c r="J579" s="16">
        <v>11119400</v>
      </c>
      <c r="K579" s="15">
        <f t="shared" ref="K579" si="522">J579/1000</f>
        <v>11119.4</v>
      </c>
    </row>
    <row r="580" spans="1:11" ht="25.5" outlineLevel="2" x14ac:dyDescent="0.25">
      <c r="A580" s="6" t="s">
        <v>393</v>
      </c>
      <c r="B580" s="5" t="s">
        <v>385</v>
      </c>
      <c r="C580" s="21" t="s">
        <v>43</v>
      </c>
      <c r="D580" s="21"/>
      <c r="E580" s="5"/>
      <c r="F580" s="16">
        <v>11537159.02</v>
      </c>
      <c r="G580" s="15">
        <f t="shared" si="478"/>
        <v>11537.159019999999</v>
      </c>
      <c r="H580" s="16">
        <v>4119400</v>
      </c>
      <c r="I580" s="15">
        <f t="shared" si="478"/>
        <v>4119.3999999999996</v>
      </c>
      <c r="J580" s="16">
        <v>11119400</v>
      </c>
      <c r="K580" s="15">
        <f t="shared" ref="K580" si="523">J580/1000</f>
        <v>11119.4</v>
      </c>
    </row>
    <row r="581" spans="1:11" ht="38.25" outlineLevel="3" x14ac:dyDescent="0.25">
      <c r="A581" s="6" t="s">
        <v>125</v>
      </c>
      <c r="B581" s="5" t="s">
        <v>385</v>
      </c>
      <c r="C581" s="21" t="s">
        <v>43</v>
      </c>
      <c r="D581" s="21" t="s">
        <v>126</v>
      </c>
      <c r="E581" s="5"/>
      <c r="F581" s="16">
        <v>11537159.02</v>
      </c>
      <c r="G581" s="15">
        <f t="shared" si="478"/>
        <v>11537.159019999999</v>
      </c>
      <c r="H581" s="16">
        <v>4119400</v>
      </c>
      <c r="I581" s="15">
        <f t="shared" si="478"/>
        <v>4119.3999999999996</v>
      </c>
      <c r="J581" s="16">
        <v>11119400</v>
      </c>
      <c r="K581" s="15">
        <f t="shared" ref="K581" si="524">J581/1000</f>
        <v>11119.4</v>
      </c>
    </row>
    <row r="582" spans="1:11" ht="25.5" outlineLevel="4" x14ac:dyDescent="0.25">
      <c r="A582" s="6" t="s">
        <v>386</v>
      </c>
      <c r="B582" s="5" t="s">
        <v>385</v>
      </c>
      <c r="C582" s="21" t="s">
        <v>43</v>
      </c>
      <c r="D582" s="21" t="s">
        <v>387</v>
      </c>
      <c r="E582" s="5"/>
      <c r="F582" s="16">
        <v>11537159.02</v>
      </c>
      <c r="G582" s="15">
        <f t="shared" si="478"/>
        <v>11537.159019999999</v>
      </c>
      <c r="H582" s="16">
        <v>4119400</v>
      </c>
      <c r="I582" s="15">
        <f t="shared" si="478"/>
        <v>4119.3999999999996</v>
      </c>
      <c r="J582" s="16">
        <v>11119400</v>
      </c>
      <c r="K582" s="15">
        <f t="shared" ref="K582" si="525">J582/1000</f>
        <v>11119.4</v>
      </c>
    </row>
    <row r="583" spans="1:11" outlineLevel="5" x14ac:dyDescent="0.25">
      <c r="A583" s="6" t="s">
        <v>394</v>
      </c>
      <c r="B583" s="5" t="s">
        <v>385</v>
      </c>
      <c r="C583" s="21" t="s">
        <v>43</v>
      </c>
      <c r="D583" s="21" t="s">
        <v>395</v>
      </c>
      <c r="E583" s="5"/>
      <c r="F583" s="16">
        <v>11537159.02</v>
      </c>
      <c r="G583" s="15">
        <f t="shared" si="478"/>
        <v>11537.159019999999</v>
      </c>
      <c r="H583" s="16">
        <v>4119400</v>
      </c>
      <c r="I583" s="15">
        <f t="shared" si="478"/>
        <v>4119.3999999999996</v>
      </c>
      <c r="J583" s="16">
        <v>11119400</v>
      </c>
      <c r="K583" s="15">
        <f t="shared" ref="K583" si="526">J583/1000</f>
        <v>11119.4</v>
      </c>
    </row>
    <row r="584" spans="1:11" ht="25.5" outlineLevel="6" x14ac:dyDescent="0.25">
      <c r="A584" s="6" t="s">
        <v>396</v>
      </c>
      <c r="B584" s="5" t="s">
        <v>385</v>
      </c>
      <c r="C584" s="21" t="s">
        <v>43</v>
      </c>
      <c r="D584" s="21" t="s">
        <v>395</v>
      </c>
      <c r="E584" s="5" t="s">
        <v>397</v>
      </c>
      <c r="F584" s="16">
        <v>11537159.02</v>
      </c>
      <c r="G584" s="15">
        <f t="shared" si="478"/>
        <v>11537.159019999999</v>
      </c>
      <c r="H584" s="16">
        <v>4119400</v>
      </c>
      <c r="I584" s="15">
        <f t="shared" si="478"/>
        <v>4119.3999999999996</v>
      </c>
      <c r="J584" s="16">
        <v>11119400</v>
      </c>
      <c r="K584" s="15">
        <f t="shared" ref="K584" si="527">J584/1000</f>
        <v>11119.4</v>
      </c>
    </row>
    <row r="585" spans="1:11" outlineLevel="1" x14ac:dyDescent="0.25">
      <c r="A585" s="6" t="s">
        <v>398</v>
      </c>
      <c r="B585" s="5" t="s">
        <v>385</v>
      </c>
      <c r="C585" s="21" t="s">
        <v>44</v>
      </c>
      <c r="D585" s="21"/>
      <c r="E585" s="5"/>
      <c r="F585" s="16">
        <v>0</v>
      </c>
      <c r="G585" s="15">
        <f t="shared" si="478"/>
        <v>0</v>
      </c>
      <c r="H585" s="16">
        <v>28001100</v>
      </c>
      <c r="I585" s="15">
        <f t="shared" si="478"/>
        <v>28001.1</v>
      </c>
      <c r="J585" s="16">
        <v>58357600</v>
      </c>
      <c r="K585" s="15">
        <f t="shared" ref="K585" si="528">J585/1000</f>
        <v>58357.599999999999</v>
      </c>
    </row>
    <row r="586" spans="1:11" outlineLevel="2" x14ac:dyDescent="0.25">
      <c r="A586" s="6" t="s">
        <v>399</v>
      </c>
      <c r="B586" s="5" t="s">
        <v>385</v>
      </c>
      <c r="C586" s="21" t="s">
        <v>45</v>
      </c>
      <c r="D586" s="21"/>
      <c r="E586" s="5"/>
      <c r="F586" s="16">
        <v>0</v>
      </c>
      <c r="G586" s="15">
        <f t="shared" si="478"/>
        <v>0</v>
      </c>
      <c r="H586" s="16">
        <v>28001100</v>
      </c>
      <c r="I586" s="15">
        <f t="shared" si="478"/>
        <v>28001.1</v>
      </c>
      <c r="J586" s="16">
        <v>58357600</v>
      </c>
      <c r="K586" s="15">
        <f t="shared" ref="K586" si="529">J586/1000</f>
        <v>58357.599999999999</v>
      </c>
    </row>
    <row r="587" spans="1:11" ht="38.25" outlineLevel="3" x14ac:dyDescent="0.25">
      <c r="A587" s="6" t="s">
        <v>125</v>
      </c>
      <c r="B587" s="5" t="s">
        <v>385</v>
      </c>
      <c r="C587" s="21" t="s">
        <v>45</v>
      </c>
      <c r="D587" s="21" t="s">
        <v>126</v>
      </c>
      <c r="E587" s="5"/>
      <c r="F587" s="16">
        <v>0</v>
      </c>
      <c r="G587" s="15">
        <f t="shared" si="478"/>
        <v>0</v>
      </c>
      <c r="H587" s="16">
        <v>28001100</v>
      </c>
      <c r="I587" s="15">
        <f t="shared" si="478"/>
        <v>28001.1</v>
      </c>
      <c r="J587" s="16">
        <v>58357600</v>
      </c>
      <c r="K587" s="15">
        <f t="shared" ref="K587" si="530">J587/1000</f>
        <v>58357.599999999999</v>
      </c>
    </row>
    <row r="588" spans="1:11" ht="25.5" outlineLevel="4" x14ac:dyDescent="0.25">
      <c r="A588" s="6" t="s">
        <v>386</v>
      </c>
      <c r="B588" s="5" t="s">
        <v>385</v>
      </c>
      <c r="C588" s="21" t="s">
        <v>45</v>
      </c>
      <c r="D588" s="21" t="s">
        <v>387</v>
      </c>
      <c r="E588" s="5"/>
      <c r="F588" s="16">
        <v>0</v>
      </c>
      <c r="G588" s="15">
        <f t="shared" si="478"/>
        <v>0</v>
      </c>
      <c r="H588" s="16">
        <v>28001100</v>
      </c>
      <c r="I588" s="15">
        <f t="shared" si="478"/>
        <v>28001.1</v>
      </c>
      <c r="J588" s="16">
        <v>58357600</v>
      </c>
      <c r="K588" s="15">
        <f t="shared" ref="K588" si="531">J588/1000</f>
        <v>58357.599999999999</v>
      </c>
    </row>
    <row r="589" spans="1:11" ht="25.5" outlineLevel="5" x14ac:dyDescent="0.25">
      <c r="A589" s="6" t="s">
        <v>400</v>
      </c>
      <c r="B589" s="5" t="s">
        <v>385</v>
      </c>
      <c r="C589" s="21" t="s">
        <v>45</v>
      </c>
      <c r="D589" s="21" t="s">
        <v>401</v>
      </c>
      <c r="E589" s="5"/>
      <c r="F589" s="16">
        <v>0</v>
      </c>
      <c r="G589" s="15">
        <f t="shared" si="478"/>
        <v>0</v>
      </c>
      <c r="H589" s="16">
        <v>28001100</v>
      </c>
      <c r="I589" s="15">
        <f t="shared" si="478"/>
        <v>28001.1</v>
      </c>
      <c r="J589" s="16">
        <v>58357600</v>
      </c>
      <c r="K589" s="15">
        <f t="shared" ref="K589" si="532">J589/1000</f>
        <v>58357.599999999999</v>
      </c>
    </row>
    <row r="590" spans="1:11" outlineLevel="6" x14ac:dyDescent="0.25">
      <c r="A590" s="6" t="s">
        <v>447</v>
      </c>
      <c r="B590" s="5" t="s">
        <v>385</v>
      </c>
      <c r="C590" s="21" t="s">
        <v>45</v>
      </c>
      <c r="D590" s="21" t="s">
        <v>401</v>
      </c>
      <c r="E590" s="5" t="s">
        <v>402</v>
      </c>
      <c r="F590" s="16">
        <v>0</v>
      </c>
      <c r="G590" s="15">
        <f t="shared" si="478"/>
        <v>0</v>
      </c>
      <c r="H590" s="16">
        <v>28001100</v>
      </c>
      <c r="I590" s="15">
        <f t="shared" si="478"/>
        <v>28001.1</v>
      </c>
      <c r="J590" s="16">
        <v>58357600</v>
      </c>
      <c r="K590" s="15">
        <f t="shared" ref="K590" si="533">J590/1000</f>
        <v>58357.599999999999</v>
      </c>
    </row>
    <row r="591" spans="1:11" s="8" customFormat="1" ht="14.25" x14ac:dyDescent="0.2">
      <c r="A591" s="4" t="s">
        <v>403</v>
      </c>
      <c r="B591" s="7" t="s">
        <v>404</v>
      </c>
      <c r="C591" s="20"/>
      <c r="D591" s="20"/>
      <c r="E591" s="7"/>
      <c r="F591" s="14">
        <v>9915609</v>
      </c>
      <c r="G591" s="13">
        <f t="shared" si="478"/>
        <v>9915.6090000000004</v>
      </c>
      <c r="H591" s="14">
        <v>7700400</v>
      </c>
      <c r="I591" s="13">
        <f t="shared" si="478"/>
        <v>7700.4</v>
      </c>
      <c r="J591" s="14">
        <v>7700400</v>
      </c>
      <c r="K591" s="13">
        <f t="shared" ref="K591" si="534">J591/1000</f>
        <v>7700.4</v>
      </c>
    </row>
    <row r="592" spans="1:11" outlineLevel="1" x14ac:dyDescent="0.25">
      <c r="A592" s="6" t="s">
        <v>57</v>
      </c>
      <c r="B592" s="5" t="s">
        <v>404</v>
      </c>
      <c r="C592" s="21" t="s">
        <v>4</v>
      </c>
      <c r="D592" s="21"/>
      <c r="E592" s="5"/>
      <c r="F592" s="16">
        <v>9515609</v>
      </c>
      <c r="G592" s="15">
        <f t="shared" si="478"/>
        <v>9515.6090000000004</v>
      </c>
      <c r="H592" s="16">
        <v>7300400</v>
      </c>
      <c r="I592" s="15">
        <f t="shared" si="478"/>
        <v>7300.4</v>
      </c>
      <c r="J592" s="16">
        <v>7300400</v>
      </c>
      <c r="K592" s="15">
        <f t="shared" ref="K592" si="535">J592/1000</f>
        <v>7300.4</v>
      </c>
    </row>
    <row r="593" spans="1:11" ht="51" outlineLevel="2" x14ac:dyDescent="0.25">
      <c r="A593" s="6" t="s">
        <v>405</v>
      </c>
      <c r="B593" s="5" t="s">
        <v>404</v>
      </c>
      <c r="C593" s="21" t="s">
        <v>7</v>
      </c>
      <c r="D593" s="21"/>
      <c r="E593" s="5"/>
      <c r="F593" s="16">
        <v>8825569</v>
      </c>
      <c r="G593" s="15">
        <f t="shared" si="478"/>
        <v>8825.5689999999995</v>
      </c>
      <c r="H593" s="16">
        <v>7250400</v>
      </c>
      <c r="I593" s="15">
        <f t="shared" si="478"/>
        <v>7250.4</v>
      </c>
      <c r="J593" s="16">
        <v>7250400</v>
      </c>
      <c r="K593" s="15">
        <f t="shared" ref="K593" si="536">J593/1000</f>
        <v>7250.4</v>
      </c>
    </row>
    <row r="594" spans="1:11" outlineLevel="3" x14ac:dyDescent="0.25">
      <c r="A594" s="6" t="s">
        <v>107</v>
      </c>
      <c r="B594" s="5" t="s">
        <v>404</v>
      </c>
      <c r="C594" s="21" t="s">
        <v>7</v>
      </c>
      <c r="D594" s="21" t="s">
        <v>108</v>
      </c>
      <c r="E594" s="5"/>
      <c r="F594" s="16">
        <v>8825569</v>
      </c>
      <c r="G594" s="15">
        <f>G595+G598</f>
        <v>8825.5</v>
      </c>
      <c r="H594" s="16">
        <v>7250400</v>
      </c>
      <c r="I594" s="15">
        <f t="shared" ref="I594:K594" si="537">I595+I598</f>
        <v>7250.4</v>
      </c>
      <c r="J594" s="15">
        <f t="shared" si="537"/>
        <v>0</v>
      </c>
      <c r="K594" s="15">
        <f t="shared" si="537"/>
        <v>7250.4</v>
      </c>
    </row>
    <row r="595" spans="1:11" ht="38.25" outlineLevel="3" x14ac:dyDescent="0.25">
      <c r="A595" s="6" t="s">
        <v>473</v>
      </c>
      <c r="B595" s="5" t="s">
        <v>404</v>
      </c>
      <c r="C595" s="21" t="s">
        <v>7</v>
      </c>
      <c r="D595" s="21" t="s">
        <v>425</v>
      </c>
      <c r="E595" s="5"/>
      <c r="F595" s="16"/>
      <c r="G595" s="15">
        <f>G596+G597</f>
        <v>4950</v>
      </c>
      <c r="H595" s="16"/>
      <c r="I595" s="15">
        <f t="shared" ref="I595:K595" si="538">I596+I597</f>
        <v>3932.2</v>
      </c>
      <c r="J595" s="15">
        <f t="shared" si="538"/>
        <v>0</v>
      </c>
      <c r="K595" s="15">
        <f t="shared" si="538"/>
        <v>3932.2000000000003</v>
      </c>
    </row>
    <row r="596" spans="1:11" ht="63.75" outlineLevel="3" x14ac:dyDescent="0.25">
      <c r="A596" s="6" t="s">
        <v>65</v>
      </c>
      <c r="B596" s="5" t="s">
        <v>404</v>
      </c>
      <c r="C596" s="21" t="s">
        <v>7</v>
      </c>
      <c r="D596" s="21" t="s">
        <v>425</v>
      </c>
      <c r="E596" s="5">
        <v>100</v>
      </c>
      <c r="F596" s="16"/>
      <c r="G596" s="15">
        <v>4716</v>
      </c>
      <c r="H596" s="16"/>
      <c r="I596" s="15">
        <v>3565.5</v>
      </c>
      <c r="J596" s="15"/>
      <c r="K596" s="15">
        <v>3565.4</v>
      </c>
    </row>
    <row r="597" spans="1:11" ht="38.25" outlineLevel="3" x14ac:dyDescent="0.25">
      <c r="A597" s="6" t="s">
        <v>74</v>
      </c>
      <c r="B597" s="5" t="s">
        <v>404</v>
      </c>
      <c r="C597" s="21" t="s">
        <v>7</v>
      </c>
      <c r="D597" s="21" t="s">
        <v>425</v>
      </c>
      <c r="E597" s="5">
        <v>200</v>
      </c>
      <c r="F597" s="16"/>
      <c r="G597" s="15">
        <v>234</v>
      </c>
      <c r="H597" s="16"/>
      <c r="I597" s="15">
        <v>366.7</v>
      </c>
      <c r="J597" s="15"/>
      <c r="K597" s="15">
        <v>366.8</v>
      </c>
    </row>
    <row r="598" spans="1:11" ht="38.25" outlineLevel="3" x14ac:dyDescent="0.25">
      <c r="A598" s="6" t="s">
        <v>474</v>
      </c>
      <c r="B598" s="5" t="s">
        <v>404</v>
      </c>
      <c r="C598" s="21" t="s">
        <v>7</v>
      </c>
      <c r="D598" s="21" t="s">
        <v>426</v>
      </c>
      <c r="E598" s="5"/>
      <c r="F598" s="16"/>
      <c r="G598" s="15">
        <f>G599</f>
        <v>3875.5</v>
      </c>
      <c r="H598" s="16"/>
      <c r="I598" s="15">
        <f t="shared" ref="I598:K598" si="539">I599</f>
        <v>3318.2</v>
      </c>
      <c r="J598" s="15">
        <f t="shared" si="539"/>
        <v>0</v>
      </c>
      <c r="K598" s="15">
        <f t="shared" si="539"/>
        <v>3318.2</v>
      </c>
    </row>
    <row r="599" spans="1:11" ht="63.75" outlineLevel="3" x14ac:dyDescent="0.25">
      <c r="A599" s="6" t="s">
        <v>65</v>
      </c>
      <c r="B599" s="5" t="s">
        <v>404</v>
      </c>
      <c r="C599" s="21" t="s">
        <v>7</v>
      </c>
      <c r="D599" s="21" t="s">
        <v>426</v>
      </c>
      <c r="E599" s="5">
        <v>100</v>
      </c>
      <c r="F599" s="16"/>
      <c r="G599" s="15">
        <v>3875.5</v>
      </c>
      <c r="H599" s="16"/>
      <c r="I599" s="15">
        <v>3318.2</v>
      </c>
      <c r="J599" s="15"/>
      <c r="K599" s="15">
        <v>3318.2</v>
      </c>
    </row>
    <row r="600" spans="1:11" outlineLevel="2" x14ac:dyDescent="0.25">
      <c r="A600" s="6" t="s">
        <v>110</v>
      </c>
      <c r="B600" s="5" t="s">
        <v>404</v>
      </c>
      <c r="C600" s="21" t="s">
        <v>13</v>
      </c>
      <c r="D600" s="21"/>
      <c r="E600" s="5"/>
      <c r="F600" s="16">
        <v>690040</v>
      </c>
      <c r="G600" s="15">
        <f t="shared" si="478"/>
        <v>690.04</v>
      </c>
      <c r="H600" s="16">
        <v>50000</v>
      </c>
      <c r="I600" s="15">
        <f t="shared" si="478"/>
        <v>50</v>
      </c>
      <c r="J600" s="16">
        <v>50000</v>
      </c>
      <c r="K600" s="15">
        <f t="shared" ref="K600" si="540">J600/1000</f>
        <v>50</v>
      </c>
    </row>
    <row r="601" spans="1:11" ht="25.5" outlineLevel="3" x14ac:dyDescent="0.25">
      <c r="A601" s="6" t="s">
        <v>59</v>
      </c>
      <c r="B601" s="5" t="s">
        <v>404</v>
      </c>
      <c r="C601" s="21" t="s">
        <v>13</v>
      </c>
      <c r="D601" s="21" t="s">
        <v>60</v>
      </c>
      <c r="E601" s="5"/>
      <c r="F601" s="16">
        <v>540040</v>
      </c>
      <c r="G601" s="15">
        <f t="shared" si="478"/>
        <v>540.04</v>
      </c>
      <c r="H601" s="16">
        <v>50000</v>
      </c>
      <c r="I601" s="15">
        <f t="shared" si="478"/>
        <v>50</v>
      </c>
      <c r="J601" s="16">
        <v>50000</v>
      </c>
      <c r="K601" s="15">
        <f t="shared" ref="K601" si="541">J601/1000</f>
        <v>50</v>
      </c>
    </row>
    <row r="602" spans="1:11" ht="25.5" outlineLevel="4" x14ac:dyDescent="0.25">
      <c r="A602" s="6" t="s">
        <v>61</v>
      </c>
      <c r="B602" s="5" t="s">
        <v>404</v>
      </c>
      <c r="C602" s="21" t="s">
        <v>13</v>
      </c>
      <c r="D602" s="21" t="s">
        <v>62</v>
      </c>
      <c r="E602" s="5"/>
      <c r="F602" s="16">
        <v>540040</v>
      </c>
      <c r="G602" s="15">
        <f t="shared" si="478"/>
        <v>540.04</v>
      </c>
      <c r="H602" s="16">
        <v>50000</v>
      </c>
      <c r="I602" s="15">
        <f t="shared" si="478"/>
        <v>50</v>
      </c>
      <c r="J602" s="16">
        <v>50000</v>
      </c>
      <c r="K602" s="15">
        <f t="shared" ref="K602" si="542">J602/1000</f>
        <v>50</v>
      </c>
    </row>
    <row r="603" spans="1:11" ht="25.5" outlineLevel="5" x14ac:dyDescent="0.25">
      <c r="A603" s="6" t="s">
        <v>121</v>
      </c>
      <c r="B603" s="5" t="s">
        <v>404</v>
      </c>
      <c r="C603" s="21" t="s">
        <v>13</v>
      </c>
      <c r="D603" s="21" t="s">
        <v>122</v>
      </c>
      <c r="E603" s="5"/>
      <c r="F603" s="16">
        <v>540040</v>
      </c>
      <c r="G603" s="15">
        <f t="shared" ref="G603:I614" si="543">F603/1000</f>
        <v>540.04</v>
      </c>
      <c r="H603" s="16">
        <v>50000</v>
      </c>
      <c r="I603" s="15">
        <f t="shared" si="543"/>
        <v>50</v>
      </c>
      <c r="J603" s="16">
        <v>50000</v>
      </c>
      <c r="K603" s="15">
        <f t="shared" ref="K603" si="544">J603/1000</f>
        <v>50</v>
      </c>
    </row>
    <row r="604" spans="1:11" ht="38.25" outlineLevel="6" x14ac:dyDescent="0.25">
      <c r="A604" s="6" t="s">
        <v>74</v>
      </c>
      <c r="B604" s="5" t="s">
        <v>404</v>
      </c>
      <c r="C604" s="21" t="s">
        <v>13</v>
      </c>
      <c r="D604" s="21" t="s">
        <v>122</v>
      </c>
      <c r="E604" s="5" t="s">
        <v>75</v>
      </c>
      <c r="F604" s="16">
        <v>290000</v>
      </c>
      <c r="G604" s="15">
        <f t="shared" si="543"/>
        <v>290</v>
      </c>
      <c r="H604" s="16">
        <v>50000</v>
      </c>
      <c r="I604" s="15">
        <f t="shared" si="543"/>
        <v>50</v>
      </c>
      <c r="J604" s="16">
        <v>50000</v>
      </c>
      <c r="K604" s="15">
        <f t="shared" ref="K604" si="545">J604/1000</f>
        <v>50</v>
      </c>
    </row>
    <row r="605" spans="1:11" outlineLevel="6" x14ac:dyDescent="0.25">
      <c r="A605" s="6" t="s">
        <v>104</v>
      </c>
      <c r="B605" s="5" t="s">
        <v>404</v>
      </c>
      <c r="C605" s="21" t="s">
        <v>13</v>
      </c>
      <c r="D605" s="21" t="s">
        <v>122</v>
      </c>
      <c r="E605" s="5" t="s">
        <v>105</v>
      </c>
      <c r="F605" s="16">
        <v>250040</v>
      </c>
      <c r="G605" s="15">
        <f t="shared" si="543"/>
        <v>250.04</v>
      </c>
      <c r="H605" s="16">
        <v>0</v>
      </c>
      <c r="I605" s="15">
        <f t="shared" si="543"/>
        <v>0</v>
      </c>
      <c r="J605" s="16">
        <v>0</v>
      </c>
      <c r="K605" s="15">
        <f t="shared" ref="K605" si="546">J605/1000</f>
        <v>0</v>
      </c>
    </row>
    <row r="606" spans="1:11" outlineLevel="3" x14ac:dyDescent="0.25">
      <c r="A606" s="6" t="s">
        <v>107</v>
      </c>
      <c r="B606" s="5" t="s">
        <v>404</v>
      </c>
      <c r="C606" s="21" t="s">
        <v>13</v>
      </c>
      <c r="D606" s="21" t="s">
        <v>108</v>
      </c>
      <c r="E606" s="5"/>
      <c r="F606" s="16">
        <v>150000</v>
      </c>
      <c r="G606" s="15">
        <f t="shared" si="543"/>
        <v>150</v>
      </c>
      <c r="H606" s="16">
        <v>0</v>
      </c>
      <c r="I606" s="15">
        <f t="shared" si="543"/>
        <v>0</v>
      </c>
      <c r="J606" s="16">
        <v>0</v>
      </c>
      <c r="K606" s="15">
        <f t="shared" ref="K606" si="547">J606/1000</f>
        <v>0</v>
      </c>
    </row>
    <row r="607" spans="1:11" ht="38.25" outlineLevel="3" x14ac:dyDescent="0.25">
      <c r="A607" s="6" t="s">
        <v>475</v>
      </c>
      <c r="B607" s="5" t="s">
        <v>404</v>
      </c>
      <c r="C607" s="21" t="s">
        <v>13</v>
      </c>
      <c r="D607" s="21" t="s">
        <v>433</v>
      </c>
      <c r="E607" s="5"/>
      <c r="F607" s="16"/>
      <c r="G607" s="15">
        <v>150</v>
      </c>
      <c r="H607" s="16"/>
      <c r="I607" s="15">
        <v>0</v>
      </c>
      <c r="J607" s="16"/>
      <c r="K607" s="15">
        <v>0</v>
      </c>
    </row>
    <row r="608" spans="1:11" ht="63.75" outlineLevel="6" x14ac:dyDescent="0.25">
      <c r="A608" s="6" t="s">
        <v>65</v>
      </c>
      <c r="B608" s="5" t="s">
        <v>404</v>
      </c>
      <c r="C608" s="21" t="s">
        <v>13</v>
      </c>
      <c r="D608" s="21" t="s">
        <v>433</v>
      </c>
      <c r="E608" s="5" t="s">
        <v>66</v>
      </c>
      <c r="F608" s="16">
        <v>150000</v>
      </c>
      <c r="G608" s="15">
        <f t="shared" si="543"/>
        <v>150</v>
      </c>
      <c r="H608" s="16">
        <v>0</v>
      </c>
      <c r="I608" s="15">
        <f t="shared" si="543"/>
        <v>0</v>
      </c>
      <c r="J608" s="16">
        <v>0</v>
      </c>
      <c r="K608" s="15">
        <f t="shared" ref="K608" si="548">J608/1000</f>
        <v>0</v>
      </c>
    </row>
    <row r="609" spans="1:11" outlineLevel="1" x14ac:dyDescent="0.25">
      <c r="A609" s="6" t="s">
        <v>248</v>
      </c>
      <c r="B609" s="5" t="s">
        <v>404</v>
      </c>
      <c r="C609" s="21" t="s">
        <v>35</v>
      </c>
      <c r="D609" s="21" t="s">
        <v>5</v>
      </c>
      <c r="E609" s="5"/>
      <c r="F609" s="16">
        <v>400000</v>
      </c>
      <c r="G609" s="15">
        <f t="shared" si="543"/>
        <v>400</v>
      </c>
      <c r="H609" s="16">
        <v>400000</v>
      </c>
      <c r="I609" s="15">
        <f t="shared" si="543"/>
        <v>400</v>
      </c>
      <c r="J609" s="16">
        <v>400000</v>
      </c>
      <c r="K609" s="15">
        <f t="shared" ref="K609" si="549">J609/1000</f>
        <v>400</v>
      </c>
    </row>
    <row r="610" spans="1:11" outlineLevel="2" x14ac:dyDescent="0.25">
      <c r="A610" s="6" t="s">
        <v>252</v>
      </c>
      <c r="B610" s="5" t="s">
        <v>404</v>
      </c>
      <c r="C610" s="21" t="s">
        <v>37</v>
      </c>
      <c r="D610" s="21" t="s">
        <v>5</v>
      </c>
      <c r="E610" s="5"/>
      <c r="F610" s="16">
        <v>400000</v>
      </c>
      <c r="G610" s="15">
        <f t="shared" si="543"/>
        <v>400</v>
      </c>
      <c r="H610" s="16">
        <v>400000</v>
      </c>
      <c r="I610" s="15">
        <f t="shared" si="543"/>
        <v>400</v>
      </c>
      <c r="J610" s="16">
        <v>400000</v>
      </c>
      <c r="K610" s="15">
        <f t="shared" ref="K610" si="550">J610/1000</f>
        <v>400</v>
      </c>
    </row>
    <row r="611" spans="1:11" outlineLevel="3" x14ac:dyDescent="0.25">
      <c r="A611" s="6" t="s">
        <v>107</v>
      </c>
      <c r="B611" s="5" t="s">
        <v>404</v>
      </c>
      <c r="C611" s="21" t="s">
        <v>37</v>
      </c>
      <c r="D611" s="21" t="s">
        <v>108</v>
      </c>
      <c r="E611" s="5"/>
      <c r="F611" s="16">
        <v>400000</v>
      </c>
      <c r="G611" s="15">
        <f t="shared" si="543"/>
        <v>400</v>
      </c>
      <c r="H611" s="16">
        <v>400000</v>
      </c>
      <c r="I611" s="15">
        <f t="shared" si="543"/>
        <v>400</v>
      </c>
      <c r="J611" s="16">
        <v>400000</v>
      </c>
      <c r="K611" s="15">
        <f t="shared" ref="K611" si="551">J611/1000</f>
        <v>400</v>
      </c>
    </row>
    <row r="612" spans="1:11" ht="38.25" outlineLevel="3" x14ac:dyDescent="0.25">
      <c r="A612" s="6" t="s">
        <v>476</v>
      </c>
      <c r="B612" s="5" t="s">
        <v>404</v>
      </c>
      <c r="C612" s="21" t="s">
        <v>37</v>
      </c>
      <c r="D612" s="21" t="s">
        <v>431</v>
      </c>
      <c r="E612" s="5"/>
      <c r="F612" s="16"/>
      <c r="G612" s="15">
        <v>400</v>
      </c>
      <c r="H612" s="16"/>
      <c r="I612" s="15">
        <v>400</v>
      </c>
      <c r="J612" s="16"/>
      <c r="K612" s="15">
        <v>400</v>
      </c>
    </row>
    <row r="613" spans="1:11" ht="25.5" outlineLevel="6" x14ac:dyDescent="0.25">
      <c r="A613" s="6" t="s">
        <v>102</v>
      </c>
      <c r="B613" s="5" t="s">
        <v>404</v>
      </c>
      <c r="C613" s="21" t="s">
        <v>37</v>
      </c>
      <c r="D613" s="21" t="s">
        <v>431</v>
      </c>
      <c r="E613" s="5" t="s">
        <v>103</v>
      </c>
      <c r="F613" s="16">
        <v>400000</v>
      </c>
      <c r="G613" s="15">
        <f t="shared" si="543"/>
        <v>400</v>
      </c>
      <c r="H613" s="16">
        <v>400000</v>
      </c>
      <c r="I613" s="15">
        <f t="shared" si="543"/>
        <v>400</v>
      </c>
      <c r="J613" s="16">
        <v>400000</v>
      </c>
      <c r="K613" s="15">
        <f t="shared" ref="K613" si="552">J613/1000</f>
        <v>400</v>
      </c>
    </row>
    <row r="614" spans="1:11" s="8" customFormat="1" ht="14.25" x14ac:dyDescent="0.2">
      <c r="A614" s="27" t="s">
        <v>46</v>
      </c>
      <c r="B614" s="28"/>
      <c r="C614" s="28"/>
      <c r="D614" s="28"/>
      <c r="E614" s="29"/>
      <c r="F614" s="14">
        <v>3433706205.5300002</v>
      </c>
      <c r="G614" s="13">
        <f t="shared" si="543"/>
        <v>3433706.2055300004</v>
      </c>
      <c r="H614" s="14">
        <v>2559302487.4499998</v>
      </c>
      <c r="I614" s="13">
        <f t="shared" si="543"/>
        <v>2559302.4874499999</v>
      </c>
      <c r="J614" s="14">
        <v>2504055207.8200002</v>
      </c>
      <c r="K614" s="13">
        <f t="shared" ref="K614" si="553">J614/1000</f>
        <v>2504055.2078200001</v>
      </c>
    </row>
    <row r="615" spans="1:11" x14ac:dyDescent="0.25">
      <c r="A615" s="1"/>
      <c r="B615" s="1"/>
      <c r="C615" s="22"/>
      <c r="D615" s="22"/>
      <c r="E615" s="1"/>
      <c r="F615" s="11"/>
      <c r="G615" s="11"/>
      <c r="H615" s="11"/>
      <c r="I615" s="11"/>
      <c r="J615" s="11"/>
      <c r="K615" s="11"/>
    </row>
  </sheetData>
  <mergeCells count="4">
    <mergeCell ref="A11:J11"/>
    <mergeCell ref="A614:E614"/>
    <mergeCell ref="A9:K9"/>
    <mergeCell ref="A10:K10"/>
  </mergeCells>
  <printOptions horizontalCentered="1"/>
  <pageMargins left="0.78740157480314965" right="0.59055118110236227" top="0.59055118110236227" bottom="0.59055118110236227" header="0.31496062992125984" footer="0.31496062992125984"/>
  <pageSetup paperSize="9" scale="77" fitToHeight="2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08.2024&lt;/string&gt;&#10;  &lt;/DateInfo&gt;&#10;  &lt;Code&gt;SQUERY_ROSP_EXP&lt;/Code&gt;&#10;  &lt;ObjectCode&gt;SQUERY_ROSP_EXP&lt;/ObjectCode&gt;&#10;  &lt;DocName&gt;Вариант (копия от 05.09.2024 15_42_54)(Бюджетная роспись (расходы))&lt;/DocName&gt;&#10;  &lt;VariantName&gt;Вариант (копия от 05.09.2024 15:42:54)&lt;/VariantName&gt;&#10;  &lt;VariantLink&gt;287820732&lt;/VariantLink&gt;&#10;  &lt;ReportCode&gt;9302BAA59FEF47328E4490B9DD72A5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D49DAF-F51A-4C2C-9C5C-3D30D5349A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прил.3</vt:lpstr>
      <vt:lpstr>прил.3!Заголовки_для_печати</vt:lpstr>
      <vt:lpstr>прил.3!Область_печати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Druzhinina</dc:creator>
  <cp:lastModifiedBy>Druzhinina</cp:lastModifiedBy>
  <cp:lastPrinted>2024-09-12T07:27:14Z</cp:lastPrinted>
  <dcterms:created xsi:type="dcterms:W3CDTF">2024-09-05T13:04:02Z</dcterms:created>
  <dcterms:modified xsi:type="dcterms:W3CDTF">2024-10-01T11:23:07Z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05.09.2024 15_42_54)(Бюджетная роспись (расходы))</vt:lpwstr>
  </property>
  <property fmtid="{D5CDD505-2E9C-101B-9397-08002B2CF9AE}" pid="3" name="Название отчета">
    <vt:lpwstr>Вариант (копия от 05.09.2024 15_42_54)(5).xlsx</vt:lpwstr>
  </property>
  <property fmtid="{D5CDD505-2E9C-101B-9397-08002B2CF9AE}" pid="4" name="Версия клиента">
    <vt:lpwstr>24.1.207.821 (.NET 4.7.2)</vt:lpwstr>
  </property>
  <property fmtid="{D5CDD505-2E9C-101B-9397-08002B2CF9AE}" pid="5" name="Версия базы">
    <vt:lpwstr>24.1.1241.1402419186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ric-bud-bs-sql.udmr.gosdom</vt:lpwstr>
  </property>
  <property fmtid="{D5CDD505-2E9C-101B-9397-08002B2CF9AE}" pid="8" name="База">
    <vt:lpwstr>ufk2024</vt:lpwstr>
  </property>
  <property fmtid="{D5CDD505-2E9C-101B-9397-08002B2CF9AE}" pid="9" name="Пользователь">
    <vt:lpwstr>дружинина_27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