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1075" windowHeight="11580"/>
  </bookViews>
  <sheets>
    <sheet name="прил.4" sheetId="1" r:id="rId1"/>
    <sheet name="Лист2" sheetId="2" r:id="rId2"/>
    <sheet name="Лист3" sheetId="3" r:id="rId3"/>
  </sheets>
  <definedNames>
    <definedName name="_xlnm.Print_Titles" localSheetId="0">прил.4!$11:$11</definedName>
    <definedName name="_xlnm.Print_Area" localSheetId="0">прил.4!$A$1:$I$347</definedName>
  </definedNames>
  <calcPr calcId="144525"/>
</workbook>
</file>

<file path=xl/calcChain.xml><?xml version="1.0" encoding="utf-8"?>
<calcChain xmlns="http://schemas.openxmlformats.org/spreadsheetml/2006/main">
  <c r="I347" i="1" l="1"/>
  <c r="G347" i="1"/>
  <c r="E347" i="1"/>
  <c r="I345" i="1"/>
  <c r="H345" i="1"/>
  <c r="G345" i="1"/>
  <c r="E345" i="1"/>
  <c r="I343" i="1"/>
  <c r="H343" i="1"/>
  <c r="G343" i="1"/>
  <c r="E343" i="1"/>
  <c r="I341" i="1"/>
  <c r="H341" i="1"/>
  <c r="G341" i="1"/>
  <c r="E341" i="1"/>
  <c r="I338" i="1"/>
  <c r="H338" i="1"/>
  <c r="G338" i="1"/>
  <c r="E338" i="1"/>
  <c r="I335" i="1"/>
  <c r="H335" i="1"/>
  <c r="G335" i="1"/>
  <c r="E335" i="1"/>
  <c r="I333" i="1"/>
  <c r="G333" i="1"/>
  <c r="I331" i="1"/>
  <c r="H331" i="1"/>
  <c r="G331" i="1"/>
  <c r="E331" i="1"/>
  <c r="E329" i="1"/>
  <c r="I327" i="1"/>
  <c r="H327" i="1"/>
  <c r="G327" i="1"/>
  <c r="E327" i="1"/>
  <c r="I323" i="1"/>
  <c r="H323" i="1"/>
  <c r="G323" i="1"/>
  <c r="E323" i="1"/>
  <c r="E321" i="1"/>
  <c r="I319" i="1"/>
  <c r="H319" i="1"/>
  <c r="G319" i="1"/>
  <c r="E319" i="1"/>
  <c r="I317" i="1"/>
  <c r="H317" i="1"/>
  <c r="G317" i="1"/>
  <c r="E317" i="1"/>
  <c r="I315" i="1"/>
  <c r="H315" i="1"/>
  <c r="G315" i="1"/>
  <c r="E315" i="1"/>
  <c r="I313" i="1"/>
  <c r="H313" i="1"/>
  <c r="G313" i="1"/>
  <c r="E313" i="1"/>
  <c r="I311" i="1"/>
  <c r="H311" i="1"/>
  <c r="G311" i="1"/>
  <c r="E311" i="1"/>
  <c r="I309" i="1"/>
  <c r="H309" i="1"/>
  <c r="G309" i="1"/>
  <c r="E309" i="1"/>
  <c r="I307" i="1"/>
  <c r="H307" i="1"/>
  <c r="G307" i="1"/>
  <c r="E307" i="1"/>
  <c r="I304" i="1"/>
  <c r="H304" i="1"/>
  <c r="G304" i="1"/>
  <c r="E304" i="1"/>
  <c r="I302" i="1"/>
  <c r="H302" i="1"/>
  <c r="G302" i="1"/>
  <c r="E302" i="1"/>
  <c r="E300" i="1"/>
  <c r="E298" i="1"/>
  <c r="E295" i="1"/>
  <c r="E292" i="1"/>
  <c r="E290" i="1"/>
  <c r="E286" i="1"/>
  <c r="I285" i="1"/>
  <c r="H285" i="1"/>
  <c r="G285" i="1"/>
  <c r="E285" i="1"/>
  <c r="I284" i="1"/>
  <c r="G284" i="1"/>
  <c r="E284" i="1"/>
  <c r="I283" i="1"/>
  <c r="G283" i="1"/>
  <c r="E283" i="1"/>
  <c r="I282" i="1"/>
  <c r="G282" i="1"/>
  <c r="E282" i="1"/>
  <c r="I281" i="1"/>
  <c r="G281" i="1"/>
  <c r="E281" i="1"/>
  <c r="I280" i="1"/>
  <c r="G280" i="1"/>
  <c r="E280" i="1"/>
  <c r="I279" i="1"/>
  <c r="G279" i="1"/>
  <c r="E279" i="1"/>
  <c r="I278" i="1"/>
  <c r="G278" i="1"/>
  <c r="E278" i="1"/>
  <c r="I277" i="1"/>
  <c r="G277" i="1"/>
  <c r="E277" i="1"/>
  <c r="I276" i="1"/>
  <c r="G276" i="1"/>
  <c r="E276" i="1"/>
  <c r="I275" i="1"/>
  <c r="G275" i="1"/>
  <c r="E275" i="1"/>
  <c r="I274" i="1"/>
  <c r="G274" i="1"/>
  <c r="E274" i="1"/>
  <c r="I273" i="1"/>
  <c r="G273" i="1"/>
  <c r="E273" i="1"/>
  <c r="I272" i="1"/>
  <c r="G272" i="1"/>
  <c r="E272" i="1"/>
  <c r="I271" i="1"/>
  <c r="G271" i="1"/>
  <c r="E271" i="1"/>
  <c r="I270" i="1"/>
  <c r="G270" i="1"/>
  <c r="E270" i="1"/>
  <c r="I269" i="1"/>
  <c r="G269" i="1"/>
  <c r="E269" i="1"/>
  <c r="I268" i="1"/>
  <c r="G268" i="1"/>
  <c r="E268" i="1"/>
  <c r="I267" i="1"/>
  <c r="G267" i="1"/>
  <c r="E267" i="1"/>
  <c r="I266" i="1"/>
  <c r="G266" i="1"/>
  <c r="E266" i="1"/>
  <c r="I265" i="1"/>
  <c r="G265" i="1"/>
  <c r="E265" i="1"/>
  <c r="I264" i="1"/>
  <c r="G264" i="1"/>
  <c r="E264" i="1"/>
  <c r="I263" i="1"/>
  <c r="G263" i="1"/>
  <c r="E263" i="1"/>
  <c r="I262" i="1"/>
  <c r="G262" i="1"/>
  <c r="E262" i="1"/>
  <c r="I261" i="1"/>
  <c r="G261" i="1"/>
  <c r="E261" i="1"/>
  <c r="I260" i="1"/>
  <c r="G260" i="1"/>
  <c r="E260" i="1"/>
  <c r="I259" i="1"/>
  <c r="G259" i="1"/>
  <c r="E259" i="1"/>
  <c r="I258" i="1"/>
  <c r="G258" i="1"/>
  <c r="E258" i="1"/>
  <c r="I257" i="1"/>
  <c r="G257" i="1"/>
  <c r="E257" i="1"/>
  <c r="I256" i="1"/>
  <c r="G256" i="1"/>
  <c r="E256" i="1"/>
  <c r="I255" i="1"/>
  <c r="G255" i="1"/>
  <c r="E255" i="1"/>
  <c r="I254" i="1"/>
  <c r="G254" i="1"/>
  <c r="E254" i="1"/>
  <c r="I253" i="1"/>
  <c r="G253" i="1"/>
  <c r="E253" i="1"/>
  <c r="I252" i="1"/>
  <c r="G252" i="1"/>
  <c r="E252" i="1"/>
  <c r="I251" i="1"/>
  <c r="G251" i="1"/>
  <c r="E251" i="1"/>
  <c r="I250" i="1"/>
  <c r="G250" i="1"/>
  <c r="E250" i="1"/>
  <c r="I249" i="1"/>
  <c r="G249" i="1"/>
  <c r="E249" i="1"/>
  <c r="I248" i="1"/>
  <c r="G248" i="1"/>
  <c r="E248" i="1"/>
  <c r="I247" i="1"/>
  <c r="G247" i="1"/>
  <c r="E247" i="1"/>
  <c r="I246" i="1"/>
  <c r="G246" i="1"/>
  <c r="E246" i="1"/>
  <c r="I245" i="1"/>
  <c r="G245" i="1"/>
  <c r="E245" i="1"/>
  <c r="I244" i="1"/>
  <c r="G244" i="1"/>
  <c r="E244" i="1"/>
  <c r="I243" i="1"/>
  <c r="G243" i="1"/>
  <c r="E243" i="1"/>
  <c r="I242" i="1"/>
  <c r="G242" i="1"/>
  <c r="E242" i="1"/>
  <c r="I241" i="1"/>
  <c r="G241" i="1"/>
  <c r="E241" i="1"/>
  <c r="I240" i="1"/>
  <c r="G240" i="1"/>
  <c r="E240" i="1"/>
  <c r="I239" i="1"/>
  <c r="G239" i="1"/>
  <c r="E239" i="1"/>
  <c r="I238" i="1"/>
  <c r="G238" i="1"/>
  <c r="E238" i="1"/>
  <c r="I237" i="1"/>
  <c r="G237" i="1"/>
  <c r="E237" i="1"/>
  <c r="I236" i="1"/>
  <c r="G236" i="1"/>
  <c r="E236" i="1"/>
  <c r="I235" i="1"/>
  <c r="G235" i="1"/>
  <c r="E235" i="1"/>
  <c r="I234" i="1"/>
  <c r="G234" i="1"/>
  <c r="E234" i="1"/>
  <c r="I233" i="1"/>
  <c r="G233" i="1"/>
  <c r="E233" i="1"/>
  <c r="I232" i="1"/>
  <c r="G232" i="1"/>
  <c r="E232" i="1"/>
  <c r="I231" i="1"/>
  <c r="G231" i="1"/>
  <c r="E231" i="1"/>
  <c r="I230" i="1"/>
  <c r="G230" i="1"/>
  <c r="E230" i="1"/>
  <c r="I229" i="1"/>
  <c r="G229" i="1"/>
  <c r="E229" i="1"/>
  <c r="I228" i="1"/>
  <c r="G228" i="1"/>
  <c r="E228" i="1"/>
  <c r="I227" i="1"/>
  <c r="G227" i="1"/>
  <c r="E227" i="1"/>
  <c r="I226" i="1"/>
  <c r="G226" i="1"/>
  <c r="E226" i="1"/>
  <c r="I225" i="1"/>
  <c r="G225" i="1"/>
  <c r="E225" i="1"/>
  <c r="I224" i="1"/>
  <c r="G224" i="1"/>
  <c r="E224" i="1"/>
  <c r="I223" i="1"/>
  <c r="G223" i="1"/>
  <c r="E223" i="1"/>
  <c r="I222" i="1"/>
  <c r="G222" i="1"/>
  <c r="E222" i="1"/>
  <c r="I221" i="1"/>
  <c r="G221" i="1"/>
  <c r="E221" i="1"/>
  <c r="I220" i="1"/>
  <c r="G220" i="1"/>
  <c r="E220" i="1"/>
  <c r="I219" i="1"/>
  <c r="G219" i="1"/>
  <c r="E219" i="1"/>
  <c r="I218" i="1"/>
  <c r="G218" i="1"/>
  <c r="E218" i="1"/>
  <c r="I217" i="1"/>
  <c r="G217" i="1"/>
  <c r="E217" i="1"/>
  <c r="I216" i="1"/>
  <c r="G216" i="1"/>
  <c r="E216" i="1"/>
  <c r="I215" i="1"/>
  <c r="G215" i="1"/>
  <c r="I214" i="1"/>
  <c r="G214" i="1"/>
  <c r="E214" i="1"/>
  <c r="I213" i="1"/>
  <c r="G213" i="1"/>
  <c r="E213" i="1"/>
  <c r="I212" i="1"/>
  <c r="G212" i="1"/>
  <c r="E212" i="1"/>
  <c r="I211" i="1"/>
  <c r="G211" i="1"/>
  <c r="E211" i="1"/>
  <c r="I210" i="1"/>
  <c r="G210" i="1"/>
  <c r="E210" i="1"/>
  <c r="I209" i="1"/>
  <c r="G209" i="1"/>
  <c r="E209" i="1"/>
  <c r="I208" i="1"/>
  <c r="G208" i="1"/>
  <c r="E208" i="1"/>
  <c r="I207" i="1"/>
  <c r="G207" i="1"/>
  <c r="E207" i="1"/>
  <c r="I206" i="1"/>
  <c r="G206" i="1"/>
  <c r="E206" i="1"/>
  <c r="I205" i="1"/>
  <c r="G205" i="1"/>
  <c r="E205" i="1"/>
  <c r="I204" i="1"/>
  <c r="G204" i="1"/>
  <c r="E204" i="1"/>
  <c r="I203" i="1"/>
  <c r="G203" i="1"/>
  <c r="E203" i="1"/>
  <c r="I202" i="1"/>
  <c r="G202" i="1"/>
  <c r="E202" i="1"/>
  <c r="I201" i="1"/>
  <c r="G201" i="1"/>
  <c r="E201" i="1"/>
  <c r="I200" i="1"/>
  <c r="G200" i="1"/>
  <c r="E200" i="1"/>
  <c r="I199" i="1"/>
  <c r="G199" i="1"/>
  <c r="E199" i="1"/>
  <c r="I198" i="1"/>
  <c r="G198" i="1"/>
  <c r="E198" i="1"/>
  <c r="I197" i="1"/>
  <c r="G197" i="1"/>
  <c r="E197" i="1"/>
  <c r="I196" i="1"/>
  <c r="G196" i="1"/>
  <c r="E196" i="1"/>
  <c r="I195" i="1"/>
  <c r="G195" i="1"/>
  <c r="E195" i="1"/>
  <c r="I194" i="1"/>
  <c r="G194" i="1"/>
  <c r="E194" i="1"/>
  <c r="I193" i="1"/>
  <c r="G193" i="1"/>
  <c r="E193" i="1"/>
  <c r="I192" i="1"/>
  <c r="G192" i="1"/>
  <c r="E192" i="1"/>
  <c r="I191" i="1"/>
  <c r="G191" i="1"/>
  <c r="E191" i="1"/>
  <c r="I190" i="1"/>
  <c r="G190" i="1"/>
  <c r="E190" i="1"/>
  <c r="I189" i="1"/>
  <c r="G189" i="1"/>
  <c r="E189" i="1"/>
  <c r="I188" i="1"/>
  <c r="G188" i="1"/>
  <c r="E188" i="1"/>
  <c r="I187" i="1"/>
  <c r="G187" i="1"/>
  <c r="E187" i="1"/>
  <c r="I186" i="1"/>
  <c r="G186" i="1"/>
  <c r="E186" i="1"/>
  <c r="I185" i="1"/>
  <c r="G185" i="1"/>
  <c r="E185" i="1"/>
  <c r="I184" i="1"/>
  <c r="G184" i="1"/>
  <c r="E184" i="1"/>
  <c r="I183" i="1"/>
  <c r="G183" i="1"/>
  <c r="E183" i="1"/>
  <c r="I182" i="1"/>
  <c r="G182" i="1"/>
  <c r="E182" i="1"/>
  <c r="I181" i="1"/>
  <c r="G181" i="1"/>
  <c r="E181" i="1"/>
  <c r="I180" i="1"/>
  <c r="G180" i="1"/>
  <c r="E180" i="1"/>
  <c r="I179" i="1"/>
  <c r="G179" i="1"/>
  <c r="E179" i="1"/>
  <c r="I178" i="1"/>
  <c r="G178" i="1"/>
  <c r="E178" i="1"/>
  <c r="I177" i="1"/>
  <c r="G177" i="1"/>
  <c r="E177" i="1"/>
  <c r="I176" i="1"/>
  <c r="G176" i="1"/>
  <c r="E176" i="1"/>
  <c r="I175" i="1"/>
  <c r="G175" i="1"/>
  <c r="E175" i="1"/>
  <c r="I174" i="1"/>
  <c r="G174" i="1"/>
  <c r="E174" i="1"/>
  <c r="I173" i="1"/>
  <c r="G173" i="1"/>
  <c r="E173" i="1"/>
  <c r="I172" i="1"/>
  <c r="G172" i="1"/>
  <c r="E172" i="1"/>
  <c r="I171" i="1"/>
  <c r="G171" i="1"/>
  <c r="E171" i="1"/>
  <c r="I170" i="1"/>
  <c r="G170" i="1"/>
  <c r="E170" i="1"/>
  <c r="I169" i="1"/>
  <c r="G169" i="1"/>
  <c r="E169" i="1"/>
  <c r="I167" i="1"/>
  <c r="G167" i="1"/>
  <c r="E167" i="1"/>
  <c r="I166" i="1"/>
  <c r="G166" i="1"/>
  <c r="E166" i="1"/>
  <c r="I165" i="1"/>
  <c r="G165" i="1"/>
  <c r="E165" i="1"/>
  <c r="I164" i="1"/>
  <c r="G164" i="1"/>
  <c r="E164" i="1"/>
  <c r="I163" i="1"/>
  <c r="G163" i="1"/>
  <c r="E163" i="1"/>
  <c r="I162" i="1"/>
  <c r="G162" i="1"/>
  <c r="E162" i="1"/>
  <c r="I161" i="1"/>
  <c r="G161" i="1"/>
  <c r="E161" i="1"/>
  <c r="I160" i="1"/>
  <c r="G160" i="1"/>
  <c r="E160" i="1"/>
  <c r="I159" i="1"/>
  <c r="G159" i="1"/>
  <c r="E159" i="1"/>
  <c r="I158" i="1"/>
  <c r="G158" i="1"/>
  <c r="E158" i="1"/>
  <c r="I157" i="1"/>
  <c r="G157" i="1"/>
  <c r="E157" i="1"/>
  <c r="I156" i="1"/>
  <c r="G156" i="1"/>
  <c r="E156" i="1"/>
  <c r="I155" i="1"/>
  <c r="G155" i="1"/>
  <c r="E155" i="1"/>
  <c r="I154" i="1"/>
  <c r="G154" i="1"/>
  <c r="E154" i="1"/>
  <c r="I153" i="1"/>
  <c r="G153" i="1"/>
  <c r="E153" i="1"/>
  <c r="I152" i="1"/>
  <c r="G152" i="1"/>
  <c r="E152" i="1"/>
  <c r="I151" i="1"/>
  <c r="G151" i="1"/>
  <c r="E151" i="1"/>
  <c r="I150" i="1"/>
  <c r="G150" i="1"/>
  <c r="E150" i="1"/>
  <c r="I149" i="1"/>
  <c r="G149" i="1"/>
  <c r="E149" i="1"/>
  <c r="I148" i="1"/>
  <c r="G148" i="1"/>
  <c r="E148" i="1"/>
  <c r="I147" i="1"/>
  <c r="G147" i="1"/>
  <c r="E147" i="1"/>
  <c r="I146" i="1"/>
  <c r="G146" i="1"/>
  <c r="E146" i="1"/>
  <c r="I145" i="1"/>
  <c r="G145" i="1"/>
  <c r="E145" i="1"/>
  <c r="I144" i="1"/>
  <c r="G144" i="1"/>
  <c r="E144" i="1"/>
  <c r="I143" i="1"/>
  <c r="G143" i="1"/>
  <c r="E143" i="1"/>
  <c r="I142" i="1"/>
  <c r="G142" i="1"/>
  <c r="E142" i="1"/>
  <c r="I141" i="1"/>
  <c r="G141" i="1"/>
  <c r="E141" i="1"/>
  <c r="I140" i="1"/>
  <c r="G140" i="1"/>
  <c r="E140" i="1"/>
  <c r="I139" i="1"/>
  <c r="G139" i="1"/>
  <c r="E139" i="1"/>
  <c r="I138" i="1"/>
  <c r="G138" i="1"/>
  <c r="E138" i="1"/>
  <c r="I137" i="1"/>
  <c r="G137" i="1"/>
  <c r="E137" i="1"/>
  <c r="I136" i="1"/>
  <c r="G136" i="1"/>
  <c r="E136" i="1"/>
  <c r="I135" i="1"/>
  <c r="G135" i="1"/>
  <c r="E135" i="1"/>
  <c r="I134" i="1"/>
  <c r="G134" i="1"/>
  <c r="E134" i="1"/>
  <c r="I133" i="1"/>
  <c r="G133" i="1"/>
  <c r="E133" i="1"/>
  <c r="I132" i="1"/>
  <c r="G132" i="1"/>
  <c r="E132" i="1"/>
  <c r="I131" i="1"/>
  <c r="G131" i="1"/>
  <c r="E131" i="1"/>
  <c r="I130" i="1"/>
  <c r="G130" i="1"/>
  <c r="E130" i="1"/>
  <c r="I129" i="1"/>
  <c r="G129" i="1"/>
  <c r="E129" i="1"/>
  <c r="I128" i="1"/>
  <c r="G128" i="1"/>
  <c r="E128" i="1"/>
  <c r="I127" i="1"/>
  <c r="G127" i="1"/>
  <c r="E127" i="1"/>
  <c r="I126" i="1"/>
  <c r="I125" i="1" s="1"/>
  <c r="G126" i="1"/>
  <c r="G125" i="1" s="1"/>
  <c r="E126" i="1"/>
  <c r="E125" i="1" s="1"/>
  <c r="I124" i="1"/>
  <c r="G124" i="1"/>
  <c r="E124" i="1"/>
  <c r="I123" i="1"/>
  <c r="G123" i="1"/>
  <c r="E123" i="1"/>
  <c r="I122" i="1"/>
  <c r="G122" i="1"/>
  <c r="E122" i="1"/>
  <c r="I121" i="1"/>
  <c r="G121" i="1"/>
  <c r="E121" i="1"/>
  <c r="I120" i="1"/>
  <c r="G120" i="1"/>
  <c r="E120" i="1"/>
  <c r="I119" i="1"/>
  <c r="G119" i="1"/>
  <c r="E119" i="1"/>
  <c r="I118" i="1"/>
  <c r="G118" i="1"/>
  <c r="E118" i="1"/>
  <c r="I117" i="1"/>
  <c r="G117" i="1"/>
  <c r="E117" i="1"/>
  <c r="I116" i="1"/>
  <c r="G116" i="1"/>
  <c r="E116" i="1"/>
  <c r="I115" i="1"/>
  <c r="G115" i="1"/>
  <c r="E115" i="1"/>
  <c r="I114" i="1"/>
  <c r="G114" i="1"/>
  <c r="E114" i="1"/>
  <c r="I113" i="1"/>
  <c r="G113" i="1"/>
  <c r="E113" i="1"/>
  <c r="I112" i="1"/>
  <c r="G112" i="1"/>
  <c r="E112" i="1"/>
  <c r="I111" i="1"/>
  <c r="G111" i="1"/>
  <c r="E111" i="1"/>
  <c r="I110" i="1"/>
  <c r="G110" i="1"/>
  <c r="E110" i="1"/>
  <c r="I109" i="1"/>
  <c r="G109" i="1"/>
  <c r="E109" i="1"/>
  <c r="I108" i="1"/>
  <c r="G108" i="1"/>
  <c r="E108" i="1"/>
  <c r="I107" i="1"/>
  <c r="G107" i="1"/>
  <c r="E107" i="1"/>
  <c r="I106" i="1"/>
  <c r="G106" i="1"/>
  <c r="E106" i="1"/>
  <c r="I105" i="1"/>
  <c r="G105" i="1"/>
  <c r="E105" i="1"/>
  <c r="I104" i="1"/>
  <c r="G104" i="1"/>
  <c r="E104" i="1"/>
  <c r="I103" i="1"/>
  <c r="G103" i="1"/>
  <c r="E103" i="1"/>
  <c r="I102" i="1"/>
  <c r="G102" i="1"/>
  <c r="E102" i="1"/>
  <c r="I101" i="1"/>
  <c r="G101" i="1"/>
  <c r="E101" i="1"/>
  <c r="I100" i="1"/>
  <c r="G100" i="1"/>
  <c r="E100" i="1"/>
  <c r="I99" i="1"/>
  <c r="G99" i="1"/>
  <c r="E99" i="1"/>
  <c r="I98" i="1"/>
  <c r="G98" i="1"/>
  <c r="E98" i="1"/>
  <c r="I97" i="1"/>
  <c r="G97" i="1"/>
  <c r="E97" i="1"/>
  <c r="I96" i="1"/>
  <c r="G96" i="1"/>
  <c r="E96" i="1"/>
  <c r="I95" i="1"/>
  <c r="G95" i="1"/>
  <c r="E95" i="1"/>
  <c r="I94" i="1"/>
  <c r="G94" i="1"/>
  <c r="E94" i="1"/>
  <c r="I93" i="1"/>
  <c r="G93" i="1"/>
  <c r="E93" i="1"/>
  <c r="I92" i="1"/>
  <c r="G92" i="1"/>
  <c r="E92" i="1"/>
  <c r="I91" i="1"/>
  <c r="G91" i="1"/>
  <c r="E91" i="1"/>
  <c r="I90" i="1"/>
  <c r="G90" i="1"/>
  <c r="E90" i="1"/>
  <c r="I89" i="1"/>
  <c r="G89" i="1"/>
  <c r="E89" i="1"/>
  <c r="I88" i="1"/>
  <c r="G88" i="1"/>
  <c r="E88" i="1"/>
  <c r="I87" i="1"/>
  <c r="G87" i="1"/>
  <c r="E87" i="1"/>
  <c r="I86" i="1"/>
  <c r="G86" i="1"/>
  <c r="E86" i="1"/>
  <c r="I85" i="1"/>
  <c r="G85" i="1"/>
  <c r="E85" i="1"/>
  <c r="I84" i="1"/>
  <c r="G84" i="1"/>
  <c r="E84" i="1"/>
  <c r="I83" i="1"/>
  <c r="G83" i="1"/>
  <c r="E83" i="1"/>
  <c r="I82" i="1"/>
  <c r="G82" i="1"/>
  <c r="E82" i="1"/>
  <c r="I81" i="1"/>
  <c r="G81" i="1"/>
  <c r="E81" i="1"/>
  <c r="I80" i="1"/>
  <c r="G80" i="1"/>
  <c r="E80" i="1"/>
  <c r="I79" i="1"/>
  <c r="G79" i="1"/>
  <c r="E79" i="1"/>
  <c r="I78" i="1"/>
  <c r="G78" i="1"/>
  <c r="E78" i="1"/>
  <c r="I77" i="1"/>
  <c r="G77" i="1"/>
  <c r="E77" i="1"/>
  <c r="I76" i="1"/>
  <c r="G76" i="1"/>
  <c r="E76" i="1"/>
  <c r="I75" i="1"/>
  <c r="G75" i="1"/>
  <c r="E75" i="1"/>
  <c r="I74" i="1"/>
  <c r="G74" i="1"/>
  <c r="E74" i="1"/>
  <c r="I73" i="1"/>
  <c r="G73" i="1"/>
  <c r="E73" i="1"/>
  <c r="I72" i="1"/>
  <c r="G72" i="1"/>
  <c r="E72" i="1"/>
  <c r="I71" i="1"/>
  <c r="G71" i="1"/>
  <c r="E71" i="1"/>
  <c r="I70" i="1"/>
  <c r="G70" i="1"/>
  <c r="E70" i="1"/>
  <c r="I69" i="1"/>
  <c r="G69" i="1"/>
  <c r="E69" i="1"/>
  <c r="I68" i="1"/>
  <c r="G68" i="1"/>
  <c r="E68" i="1"/>
  <c r="I67" i="1"/>
  <c r="G67" i="1"/>
  <c r="E67" i="1"/>
  <c r="I66" i="1"/>
  <c r="G66" i="1"/>
  <c r="E66" i="1"/>
  <c r="I65" i="1"/>
  <c r="G65" i="1"/>
  <c r="E65" i="1"/>
  <c r="I64" i="1"/>
  <c r="G64" i="1"/>
  <c r="E64" i="1"/>
  <c r="I63" i="1"/>
  <c r="G63" i="1"/>
  <c r="E63" i="1"/>
  <c r="I62" i="1"/>
  <c r="G62" i="1"/>
  <c r="E62" i="1"/>
  <c r="I61" i="1"/>
  <c r="G61" i="1"/>
  <c r="E61" i="1"/>
  <c r="I60" i="1"/>
  <c r="G60" i="1"/>
  <c r="E60" i="1"/>
  <c r="I59" i="1"/>
  <c r="G59" i="1"/>
  <c r="E59" i="1"/>
  <c r="I58" i="1"/>
  <c r="G58" i="1"/>
  <c r="E58" i="1"/>
  <c r="I57" i="1"/>
  <c r="G57" i="1"/>
  <c r="E57" i="1"/>
  <c r="I56" i="1"/>
  <c r="G56" i="1"/>
  <c r="E56" i="1"/>
  <c r="I55" i="1"/>
  <c r="G55" i="1"/>
  <c r="E55" i="1"/>
  <c r="I54" i="1"/>
  <c r="G54" i="1"/>
  <c r="E54" i="1"/>
  <c r="I53" i="1"/>
  <c r="G53" i="1"/>
  <c r="E53" i="1"/>
  <c r="I52" i="1"/>
  <c r="G52" i="1"/>
  <c r="E52" i="1"/>
  <c r="I51" i="1"/>
  <c r="G51" i="1"/>
  <c r="E51" i="1"/>
  <c r="I50" i="1"/>
  <c r="G50" i="1"/>
  <c r="E50" i="1"/>
  <c r="I49" i="1"/>
  <c r="G49" i="1"/>
  <c r="E49" i="1"/>
  <c r="I48" i="1"/>
  <c r="G48" i="1"/>
  <c r="E48" i="1"/>
  <c r="I47" i="1"/>
  <c r="G47" i="1"/>
  <c r="E47" i="1"/>
  <c r="I46" i="1"/>
  <c r="G46" i="1"/>
  <c r="E46" i="1"/>
  <c r="I45" i="1"/>
  <c r="G45" i="1"/>
  <c r="E45" i="1"/>
  <c r="I44" i="1"/>
  <c r="G44" i="1"/>
  <c r="E44" i="1"/>
  <c r="I43" i="1"/>
  <c r="G43" i="1"/>
  <c r="E43" i="1"/>
  <c r="I42" i="1"/>
  <c r="G42" i="1"/>
  <c r="E42" i="1"/>
  <c r="I41" i="1"/>
  <c r="G41" i="1"/>
  <c r="E41" i="1"/>
  <c r="I40" i="1"/>
  <c r="G40" i="1"/>
  <c r="E40" i="1"/>
  <c r="I39" i="1"/>
  <c r="G39" i="1"/>
  <c r="E39" i="1"/>
  <c r="I38" i="1"/>
  <c r="G38" i="1"/>
  <c r="E38" i="1"/>
  <c r="I37" i="1"/>
  <c r="G37" i="1"/>
  <c r="E37" i="1"/>
  <c r="I36" i="1"/>
  <c r="G36" i="1"/>
  <c r="E36" i="1"/>
  <c r="I35" i="1"/>
  <c r="G35" i="1"/>
  <c r="E35" i="1"/>
  <c r="I34" i="1"/>
  <c r="G34" i="1"/>
  <c r="E34" i="1"/>
  <c r="I33" i="1"/>
  <c r="G33" i="1"/>
  <c r="E33" i="1"/>
  <c r="I32" i="1"/>
  <c r="G32" i="1"/>
  <c r="E32" i="1"/>
  <c r="I31" i="1"/>
  <c r="G31" i="1"/>
  <c r="E31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G13" i="1"/>
  <c r="E13" i="1"/>
  <c r="I12" i="1"/>
  <c r="G12" i="1"/>
  <c r="E12" i="1"/>
</calcChain>
</file>

<file path=xl/sharedStrings.xml><?xml version="1.0" encoding="utf-8"?>
<sst xmlns="http://schemas.openxmlformats.org/spreadsheetml/2006/main" count="820" uniqueCount="366">
  <si>
    <t>Приложение №4</t>
  </si>
  <si>
    <t>Распределение бюджетных ассигнований города Сарапула по целевым статьям</t>
  </si>
  <si>
    <t>(муниципальным программам и непрограммным направлениям деятельности) и группам</t>
  </si>
  <si>
    <t>видов расходов классификации бюджетов Российской Федерации на 2024 год</t>
  </si>
  <si>
    <t>и на плановый период 2025 и 2026 годов</t>
  </si>
  <si>
    <t>тыс. руб.</t>
  </si>
  <si>
    <t>Наименование</t>
  </si>
  <si>
    <t>Целевая статья</t>
  </si>
  <si>
    <t>Вид расходов</t>
  </si>
  <si>
    <t>Сумма на 2024 год</t>
  </si>
  <si>
    <t>Сумма на 2025 год</t>
  </si>
  <si>
    <t>Сумма на 2026 год</t>
  </si>
  <si>
    <t xml:space="preserve">  Муниципальная программа "Развитие образования и воспитание" на 2015-2028 годы</t>
  </si>
  <si>
    <t>0100000000</t>
  </si>
  <si>
    <t xml:space="preserve">    Подпрограмма "Развитие дошкольного образования"</t>
  </si>
  <si>
    <t>0110000000</t>
  </si>
  <si>
    <t xml:space="preserve">      Реализация основных общеобразовательных программ дошкольного воспитания, присмотр и уход за детьми</t>
  </si>
  <si>
    <t>0110200000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</si>
  <si>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</si>
  <si>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</si>
  <si>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Материальная поддержка семей с детьми дошкольного возраста</t>
  </si>
  <si>
    <t>0110300000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</si>
  <si>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</si>
  <si>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</si>
  <si>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</si>
  <si>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</si>
  <si>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Социальное обеспечение и иные выплаты населению</t>
  </si>
  <si>
    <t>300</t>
  </si>
  <si>
    <t xml:space="preserve">      Укрепление материально-технической базы муниципальных дошкольных образовательных организаций</t>
  </si>
  <si>
    <t>0110500000</t>
  </si>
  <si>
    <t xml:space="preserve">      Обеспечение обогащенными продуктами питания, в том числе молоком, молочной продукцией, соками и другими продуктами питания детей в образовательных учреждениях для детей дошкольного возраста, реализующих программы дошкольного образования</t>
  </si>
  <si>
    <t>0110600000</t>
  </si>
  <si>
    <t xml:space="preserve">      Мероприятия, направленные на обеспечение безопасности условий обучения и воспитания  детей в муниципальных дошкольных образовательных организациях</t>
  </si>
  <si>
    <t>0110800000</t>
  </si>
  <si>
    <t xml:space="preserve">      Строительство, реконструкция и капитальный ремонт дошкольных образовательных учреждений; приобретение зданий с целью размещения дошкольных образовательных учреждений</t>
  </si>
  <si>
    <t>0111000000</t>
  </si>
  <si>
    <t xml:space="preserve">    Подпрограмма "Развитие общего образования"</t>
  </si>
  <si>
    <t>0120000000</t>
  </si>
  <si>
    <t xml:space="preserve">      Реализации основных общеобразовательных программ начального общего, основного общего, среднего общего образования</t>
  </si>
  <si>
    <t>0120100000</t>
  </si>
  <si>
    <t xml:space="preserve">      Укрепление материально-технической базы муниципальных общеобразовательных организаций</t>
  </si>
  <si>
    <t>0120400000</t>
  </si>
  <si>
    <t xml:space="preserve">      Организация питания обучающихся</t>
  </si>
  <si>
    <t>0120600000</t>
  </si>
  <si>
    <t xml:space="preserve">      Мероприятия, направленные на обеспечение безопасности условий обучения детей в муниципальных общеобразовательных организациях</t>
  </si>
  <si>
    <t>0120800000</t>
  </si>
  <si>
    <t xml:space="preserve">      Строительство, реконструкция и капитальный ремонт общеобразовательных учреждений</t>
  </si>
  <si>
    <t>0121000000</t>
  </si>
  <si>
    <t xml:space="preserve">      Обеспечение финансирования педагогических работников за подготовку и проведение ГИА</t>
  </si>
  <si>
    <t>0121300000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</si>
  <si>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</si>
  <si>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012EВ00000</t>
  </si>
  <si>
    <t xml:space="preserve">    Подпрограмма "Развитие дополнительного образования детей"</t>
  </si>
  <si>
    <t>0130000000</t>
  </si>
  <si>
    <t xml:space="preserve">      Реализация дополнительных общеобразовательных общеразвивающих программ</t>
  </si>
  <si>
    <t>0130100000</t>
  </si>
  <si>
    <t xml:space="preserve">      Укрепление материально-технической базы муниципальных образовательных организаций дополнительного образования детей</t>
  </si>
  <si>
    <t>0130600000</t>
  </si>
  <si>
    <t xml:space="preserve">      Мероприятия, направленные на обеспечение безопасности детей в учреждениях дополнительного образования</t>
  </si>
  <si>
    <t>0131800000</t>
  </si>
  <si>
    <t xml:space="preserve">      Расходы на обеспечение персонифицированного финансирования дополнительного образования детей с использованием механизмов социального заказа</t>
  </si>
  <si>
    <t>0131900000</t>
  </si>
  <si>
    <t>0132100000</t>
  </si>
  <si>
    <t xml:space="preserve">      Создание школ креативных индустрий</t>
  </si>
  <si>
    <t>0132200000</t>
  </si>
  <si>
    <t xml:space="preserve">    Подпрограмма "Реализация молодежной политики"</t>
  </si>
  <si>
    <t>0140000000</t>
  </si>
  <si>
    <t xml:space="preserve">      Организация и осуществление мероприятий по работе с детьми и молодежью</t>
  </si>
  <si>
    <t>0140100000</t>
  </si>
  <si>
    <t xml:space="preserve">      Обеспечение занятости подростков и молодежи в каникулярный период</t>
  </si>
  <si>
    <t>0140200000</t>
  </si>
  <si>
    <t xml:space="preserve">      Координация работы служб системы профилактики правонарушений несовершеннолетних</t>
  </si>
  <si>
    <t>0140300000</t>
  </si>
  <si>
    <t xml:space="preserve">    Подпрограмма "Управление системой образования"</t>
  </si>
  <si>
    <t>0150000000</t>
  </si>
  <si>
    <t xml:space="preserve">      Реализация установленных полномочий (функций) Управлением образования г. Сарапула, организация управления муниципальной программой "Развитие образования и воспитание"</t>
  </si>
  <si>
    <t>0150100000</t>
  </si>
  <si>
    <t xml:space="preserve">        Иные бюджетные ассигнования</t>
  </si>
  <si>
    <t>800</t>
  </si>
  <si>
    <t xml:space="preserve">      Предоставление консультационных и методических услуг</t>
  </si>
  <si>
    <t>0150300000</t>
  </si>
  <si>
    <t xml:space="preserve">      Профилактика и коррекция нарушений речи у детей дошкольного возраста; профилактика и коррекция нарушений чтения и письма у детей младшего школьного возраста</t>
  </si>
  <si>
    <t>0150400000</t>
  </si>
  <si>
    <t xml:space="preserve">      Организация работ по повышению эффективности деятельности муниципальных образовательных организаций</t>
  </si>
  <si>
    <t>0150600000</t>
  </si>
  <si>
    <t xml:space="preserve">  Муниципальная программа "Сохранение здоровья и формирование здорового образа жизни" на 2015-2028 годы</t>
  </si>
  <si>
    <t>0200000000</t>
  </si>
  <si>
    <t xml:space="preserve">    Подпрограмма "Формирование здорового образа жизни и профилактика заболеваний"</t>
  </si>
  <si>
    <t>0210000000</t>
  </si>
  <si>
    <t xml:space="preserve">      Организация и проведение официальных физкультурных (физкультурно-оздоровительных) мероприятий</t>
  </si>
  <si>
    <t>0210100000</t>
  </si>
  <si>
    <t xml:space="preserve">      Содействие субъектам профилактики в организации и проведении мероприятий, направленных на профилактику употребления наркотиков и предотвращение незаконного распространения наркотических и психотропных веществ</t>
  </si>
  <si>
    <t>0210200000</t>
  </si>
  <si>
    <t xml:space="preserve">      Внедрение Всероссийского физкультурно-спортивного комплекса "Готов к труду и обороне" в городе Сарапуле</t>
  </si>
  <si>
    <t>0210300000</t>
  </si>
  <si>
    <t xml:space="preserve">      Содействие в организации системы санитарно-противоэпидемиологических мероприятий в городе (содействие в работе санитарно-противоэпидемиологической комиссии Администрации города Сарапула, выпуск и распространение санитарно-просветительских материалов)</t>
  </si>
  <si>
    <t>0210400000</t>
  </si>
  <si>
    <t xml:space="preserve">    Подпрограмма "Организация отдыха детей в каникулярное время"</t>
  </si>
  <si>
    <t>0220000000</t>
  </si>
  <si>
    <t xml:space="preserve">      Организация и обеспечение отдыха детей в каникулярное время</t>
  </si>
  <si>
    <t>0220100000</t>
  </si>
  <si>
    <t xml:space="preserve">    Подпрограмма "Создание условий для развития физической культуры и спорта"</t>
  </si>
  <si>
    <t>0230000000</t>
  </si>
  <si>
    <t xml:space="preserve">      Обеспечение доступа к открытым спортивным объектам для свободного пользования и обеспечение доступа к закрытым спортивным объектам для свободного пользования в течение ограниченного времени</t>
  </si>
  <si>
    <t>0230100000</t>
  </si>
  <si>
    <t xml:space="preserve">      Строительство, реконструкция и капитальный ремонт объектов физической культуры и спорта</t>
  </si>
  <si>
    <t>0230200000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</si>
  <si>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</si>
  <si>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</si>
  <si>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Разработка и реализация программ спортивной подготовки</t>
  </si>
  <si>
    <t>0230300000</t>
  </si>
  <si>
    <t xml:space="preserve">  Муниципальная программа "Развитие культуры" на 2015-2028 годы</t>
  </si>
  <si>
    <t>0300000000</t>
  </si>
  <si>
    <t xml:space="preserve">    Подпрограмма "Библиотечное обслуживание населения"</t>
  </si>
  <si>
    <t>0310000000</t>
  </si>
  <si>
    <t xml:space="preserve">      Осуществление библиотечной деятельности</t>
  </si>
  <si>
    <t>0310100000</t>
  </si>
  <si>
    <t xml:space="preserve">    Подпрограмма "Организация досуга и предоставление услуг организаций культуры"</t>
  </si>
  <si>
    <t>0320000000</t>
  </si>
  <si>
    <t xml:space="preserve">      Осуществление театральной деятельности</t>
  </si>
  <si>
    <t>0320100000</t>
  </si>
  <si>
    <t xml:space="preserve">      Осуществление культурно-досуговой деятельности</t>
  </si>
  <si>
    <t>0320200000</t>
  </si>
  <si>
    <t xml:space="preserve">    Подпрограмма "Сохранение и развитие музейного дела"</t>
  </si>
  <si>
    <t>0330000000</t>
  </si>
  <si>
    <t xml:space="preserve">      Осуществление музейной деятельности</t>
  </si>
  <si>
    <t>0330100000</t>
  </si>
  <si>
    <t xml:space="preserve">    Подпрограмма "Сохранение, использование и популяризация объектов культурного наследия"</t>
  </si>
  <si>
    <t>0340000000</t>
  </si>
  <si>
    <t xml:space="preserve">      Мероприятия по сохранению объектов культурного наследия</t>
  </si>
  <si>
    <t>0341300000</t>
  </si>
  <si>
    <t xml:space="preserve">    Подпрограмма "Реализация национальной политики, развитие местного народного творчества"</t>
  </si>
  <si>
    <t>0350000000</t>
  </si>
  <si>
    <t xml:space="preserve">      Осуществление деятельности по реализации национальной политики, развитию местного народного творчества</t>
  </si>
  <si>
    <t>0350100000</t>
  </si>
  <si>
    <t xml:space="preserve">    Подпрограмма "Управление сферой культуры"</t>
  </si>
  <si>
    <t>0360000000</t>
  </si>
  <si>
    <t xml:space="preserve">      Осуществление организационной деятельности</t>
  </si>
  <si>
    <t>0360100000</t>
  </si>
  <si>
    <t xml:space="preserve">  Муниципальная программа "Социальная поддержка населения" на 2015-2028 годы</t>
  </si>
  <si>
    <t>0400000000</t>
  </si>
  <si>
    <t xml:space="preserve">    Подпрограмма "Социальная поддержка семьи и детей"</t>
  </si>
  <si>
    <t>0410000000</t>
  </si>
  <si>
    <t xml:space="preserve">    Выполнение переданных государственных полномочий по предоставлению мер социальной поддержки многодетным семьям</t>
  </si>
  <si>
    <t>0410100000</t>
  </si>
  <si>
    <t>041P100000</t>
  </si>
  <si>
    <t xml:space="preserve">      Укрепление престижа семьи и ценностей семейного воспитания</t>
  </si>
  <si>
    <t>0410500000</t>
  </si>
  <si>
    <t xml:space="preserve">      Обеспечение осуществления передаваемых полномочий в соответствии с Законом Удмуртской Республики от 14 марта 2013 года №8-РЗ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</si>
  <si>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0410800000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</si>
  <si>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</si>
  <si>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</si>
  <si>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Оказание адресной помощи гражданам города Сарапула</t>
  </si>
  <si>
    <t>0420100000</t>
  </si>
  <si>
    <t xml:space="preserve">      Предоставление меры социальной поддержки по проезду в общественном транспорте гражданам</t>
  </si>
  <si>
    <t>0420200000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</si>
  <si>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</si>
  <si>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</si>
  <si>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Предоставление жилых помещений</t>
  </si>
  <si>
    <t>0430200000</t>
  </si>
  <si>
    <t xml:space="preserve">    Подпрограмма "Предоставление льгот по оплате жилищно-коммунальных услуг (выполнение переданных полномочий)"</t>
  </si>
  <si>
    <t>0440000000</t>
  </si>
  <si>
    <t xml:space="preserve">      Обеспечение доступности для населения стоимости жилищно-коммунальных услуг</t>
  </si>
  <si>
    <t>0440100000</t>
  </si>
  <si>
    <t xml:space="preserve">  Муниципальная программа "Создание условий для устойчивого экономического развития" на 2015-2028 годы</t>
  </si>
  <si>
    <t>0500000000</t>
  </si>
  <si>
    <t xml:space="preserve">    Подпрограмма "Создание условий для развития малого и среднего предпринимательства"</t>
  </si>
  <si>
    <t>0510000000</t>
  </si>
  <si>
    <t xml:space="preserve">      Создание условий для развития малого и среднего предпринимательства</t>
  </si>
  <si>
    <t>0510100000</t>
  </si>
  <si>
    <t xml:space="preserve">    Подпрограмма "Поддержка и взаимодействие общественных организаций и объединений граждан, действующих на территории МО "Город Сарапул"</t>
  </si>
  <si>
    <t>0530000000</t>
  </si>
  <si>
    <t xml:space="preserve">      Поддержка социально-значимых проектов и программ</t>
  </si>
  <si>
    <t>0530100000</t>
  </si>
  <si>
    <t xml:space="preserve">  Муниципальная программа "Предупреждение и ликвидация последствий чрезвычайных ситуаций, реализация мер пожарной безопасности" на 2015-2028 годы</t>
  </si>
  <si>
    <t>0600000000</t>
  </si>
  <si>
    <t xml:space="preserve">      Обеспечение и поддержание высокой готовности сил и средств систем гражданской обороны, защиты населения и территорий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</si>
  <si>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0600100000</t>
  </si>
  <si>
    <t xml:space="preserve">      Поддержание в состоянии постоянной готовности к использованию системы оповещения населения муниципального образования "Город Сарапул"</t>
  </si>
  <si>
    <t>0600200000</t>
  </si>
  <si>
    <t xml:space="preserve">      Обеспечение безопасности людей на водных объектах</t>
  </si>
  <si>
    <t>0600300000</t>
  </si>
  <si>
    <t xml:space="preserve">  Муниципальная программа "Городское хозяйство" на 2015-2028 годы</t>
  </si>
  <si>
    <t>0700000000</t>
  </si>
  <si>
    <t xml:space="preserve">    Подпрограмма "Территориальное развитие (градостроительство и землеустройство)"</t>
  </si>
  <si>
    <t>0710000000</t>
  </si>
  <si>
    <t xml:space="preserve">      Выполнение полномочий в области градостроительства, архитектуры и землеустройства</t>
  </si>
  <si>
    <t>0710100000</t>
  </si>
  <si>
    <t xml:space="preserve">    Подпрограмма "Содержание и развитие коммунальной инфраструктуры"</t>
  </si>
  <si>
    <t>0720000000</t>
  </si>
  <si>
    <t xml:space="preserve">      Поддержка и развитие инфраструктуры</t>
  </si>
  <si>
    <t>0720100000</t>
  </si>
  <si>
    <t xml:space="preserve">      Газификация города Сарапула</t>
  </si>
  <si>
    <t>0720200000</t>
  </si>
  <si>
    <t xml:space="preserve">    Подпрограмма "Жилищное хозяйство"</t>
  </si>
  <si>
    <t>0730000000</t>
  </si>
  <si>
    <t xml:space="preserve">      Осуществление отдельных полномочий в сфере жилищного хозяйства</t>
  </si>
  <si>
    <t>0730100000</t>
  </si>
  <si>
    <t xml:space="preserve">      Осуществление мероприятий по переселению граждан из аварийного жилищного фонда</t>
  </si>
  <si>
    <t>0730200000</t>
  </si>
  <si>
    <t>073F300000</t>
  </si>
  <si>
    <t xml:space="preserve">      Осуществление мероприятий по проведению капитального ремонта общего имущества в многоквартирных домах</t>
  </si>
  <si>
    <t>0730300000</t>
  </si>
  <si>
    <t xml:space="preserve">    Подпрограмма "Благоустройство и охрана окружающей среды"</t>
  </si>
  <si>
    <t>0740000000</t>
  </si>
  <si>
    <t xml:space="preserve">      Осуществление отдельных полномочий в сфере благоустройства</t>
  </si>
  <si>
    <t>0740100000</t>
  </si>
  <si>
    <t xml:space="preserve">      Модернизация объектов благоустройства</t>
  </si>
  <si>
    <t>0740200000</t>
  </si>
  <si>
    <t xml:space="preserve">    Подпрограмма "Дорожное хозяйство и транспортное обслуживание населения"</t>
  </si>
  <si>
    <t>0750000000</t>
  </si>
  <si>
    <t xml:space="preserve">      Осуществление отдельных полномочий в сфере дорожного хозяйства и транспортного обслуживания населения</t>
  </si>
  <si>
    <t>0750100000</t>
  </si>
  <si>
    <t xml:space="preserve">      Развитие транспортной инфраструктуры</t>
  </si>
  <si>
    <t>0750200000</t>
  </si>
  <si>
    <t>075R100000</t>
  </si>
  <si>
    <t xml:space="preserve">  Муниципальная программа "Энергосбережение и повышение энергетической эффективности" на 2015-2028 годы</t>
  </si>
  <si>
    <t>0800000000</t>
  </si>
  <si>
    <t xml:space="preserve">      Внедрение энергоменеджмента</t>
  </si>
  <si>
    <t>0800100000</t>
  </si>
  <si>
    <t xml:space="preserve">      Реализация мероприятий по восстановлению и устройству сетей уличного освещения</t>
  </si>
  <si>
    <t>0800300000</t>
  </si>
  <si>
    <t xml:space="preserve">  Муниципальная программа "Муниципальное управление" на 2015-2028 годы</t>
  </si>
  <si>
    <t>0900000000</t>
  </si>
  <si>
    <t xml:space="preserve">    Подпрограмма "Архивное дело"</t>
  </si>
  <si>
    <t>0920000000</t>
  </si>
  <si>
    <t xml:space="preserve">      Организация хранения, учета, комплектования и использования документов Архивного фонда Удмуртской Республики и других архивных документов</t>
  </si>
  <si>
    <t>0920100000</t>
  </si>
  <si>
    <t xml:space="preserve">    Подпрограмма "Создание условий для государственной регистрации актов гражданского состояния"</t>
  </si>
  <si>
    <t>0930000000</t>
  </si>
  <si>
    <t xml:space="preserve">      Государственная регистрация актов гражданского состояния</t>
  </si>
  <si>
    <t>0930100000</t>
  </si>
  <si>
    <t xml:space="preserve">    Подпрограмма "Развитие муниципальной службы в муниципальном образовании "Город Сарапул"</t>
  </si>
  <si>
    <t>0950000000</t>
  </si>
  <si>
    <t xml:space="preserve">      Профессиональное развитие и подготовка муниципальных служащих органов местного самоуправления г. Сарапула</t>
  </si>
  <si>
    <t>0950300000</t>
  </si>
  <si>
    <t xml:space="preserve">    Подпрограмма "Создание условий для реализации муниципальной программы"</t>
  </si>
  <si>
    <t>0960000000</t>
  </si>
  <si>
    <t xml:space="preserve">      Реализация установленных полномочий (функций) Администрации города Сарапула</t>
  </si>
  <si>
    <t>0960100000</t>
  </si>
  <si>
    <t xml:space="preserve">      Реализация установленных полномочий (функций) Главы муниципального образования "Город Сарапул"</t>
  </si>
  <si>
    <t>0960200000</t>
  </si>
  <si>
    <t xml:space="preserve">      Реализация муниципальных функций, связанных с общегосударственным управлением</t>
  </si>
  <si>
    <t>0960300000</t>
  </si>
  <si>
    <t xml:space="preserve">      Реализация Закона Удмуртской Республики от 17.09.2007 г. №53-РЗ "Об административных комиссиях в Удмуртской Республике"</t>
  </si>
  <si>
    <t>0960400000</t>
  </si>
  <si>
    <t xml:space="preserve">      Пенсионное обеспечение муниципальных служащих муниципального образования "Город Сарапул", пенсионное обеспечение депутатов Сарапульской Городской Думы, осуществляющих свои полномочия на постоянной основе</t>
  </si>
  <si>
    <t>0960500000</t>
  </si>
  <si>
    <t xml:space="preserve">      Обеспечение функционирования информационно-коммуникационной инфраструктуры органов местного самоуправления города Сарапула, своевременная модернизация структурированных кабельных систем (СКС) для автоматизации процессов исполнения функций и оказания муниципальных и переданных государственных услуг</t>
  </si>
  <si>
    <t>0960700000</t>
  </si>
  <si>
    <t xml:space="preserve">  Муниципальная программа "Управление муниципальными финансами муниципального образования "Город Сарапул" на 2015-2028 годы</t>
  </si>
  <si>
    <t>1000000000</t>
  </si>
  <si>
    <t xml:space="preserve">    Подпрограмма "Организация бюджетного процесса в городе Сарапуле"</t>
  </si>
  <si>
    <t>1010000000</t>
  </si>
  <si>
    <t xml:space="preserve">      Составление бюджетной отчетности</t>
  </si>
  <si>
    <t>1010400000</t>
  </si>
  <si>
    <t xml:space="preserve">      Управление муниципальным долгом</t>
  </si>
  <si>
    <t>1010600000</t>
  </si>
  <si>
    <t xml:space="preserve">        Обслуживание государственного (муниципального) долга</t>
  </si>
  <si>
    <t>700</t>
  </si>
  <si>
    <t xml:space="preserve">      Финансовое обеспечение выполнения других обязательств МО "Город Сарапул"</t>
  </si>
  <si>
    <t>1010700000</t>
  </si>
  <si>
    <t xml:space="preserve">          Условно утвержденные расходы</t>
  </si>
  <si>
    <t>900</t>
  </si>
  <si>
    <t xml:space="preserve">      Обеспечение реализации муниципальной программы</t>
  </si>
  <si>
    <t>1010800000</t>
  </si>
  <si>
    <t xml:space="preserve">    Подпрограмма "Повышение эффективности расходов бюджета города Сарапула"</t>
  </si>
  <si>
    <t>1020000000</t>
  </si>
  <si>
    <t xml:space="preserve">      Повышение эффективности деятельности органов местного самоуправления и муниципальных учреждений города Сарапула</t>
  </si>
  <si>
    <t>1020400000</t>
  </si>
  <si>
    <t xml:space="preserve">  Муниципальная программа "Управление муниципальным имуществом" на 2015-2028 годы</t>
  </si>
  <si>
    <t>1100000000</t>
  </si>
  <si>
    <t xml:space="preserve">    Подпрограмма "Управление муниципальным имуществом"</t>
  </si>
  <si>
    <t>1110000000</t>
  </si>
  <si>
    <t xml:space="preserve">      Повышение эффективности и прозрачности передачи имущества г. Сарапула в пользование (хозяйственное ведение, оперативное управление, аренда и пр.), а также иное вовлечение в хозяйственный оборот неиспользуемых или используемых не по назначению объектов недвижимости, находящихся в собственности г. Сарапула</t>
  </si>
  <si>
    <t>1110200000</t>
  </si>
  <si>
    <t xml:space="preserve">      Бюджетный учет имущества казны г. Сарапула</t>
  </si>
  <si>
    <t>1110300000</t>
  </si>
  <si>
    <t xml:space="preserve">      Ведение реестра объектов муниципальной собственности г. Сарапула</t>
  </si>
  <si>
    <t>1110400000</t>
  </si>
  <si>
    <t xml:space="preserve">      Выявление на территории МО "Городской округ город Сарапул Удмуртской Республики" правообладателей ранее учтенных объектов недвижимости и внесение ЕГРН сведений о правообладателях ранее учтенных объектов недвижимости в случае, если правоустанавливающие документы на ранее учтенные объекты недвижимости или документы, удостоверяющие права были оформлены до дня вступления в силу Федерального закона от 21.07.1997 года №122-ФЗ "О государственной регистрации прав на недвижимое имущество и сделок с ним", и права на такие объекты, подтвержающиеся указанными документами, не зарегистрированы в ЕГРН</t>
  </si>
  <si>
    <t>1110700000</t>
  </si>
  <si>
    <t xml:space="preserve">    Подпрограмма "Управление земельными ресурсами"</t>
  </si>
  <si>
    <t>1120000000</t>
  </si>
  <si>
    <t xml:space="preserve">      Управление земельными ресурсами, находящимися в неразграниченной государственной собственности или в муниципальной собственности</t>
  </si>
  <si>
    <t>1120300000</t>
  </si>
  <si>
    <t xml:space="preserve">      Проведение работ по формированию земельных участков, постановке их на государственный учет</t>
  </si>
  <si>
    <t>1120400000</t>
  </si>
  <si>
    <t xml:space="preserve">  Муниципальная программа "Безопасность муниципального образования "Город Сарапул" на 2015-2028 годы</t>
  </si>
  <si>
    <t>1200000000</t>
  </si>
  <si>
    <t xml:space="preserve">    Подпрограмма "Безопасный город"</t>
  </si>
  <si>
    <t>1210000000</t>
  </si>
  <si>
    <t xml:space="preserve">      Обеспечение работы аппаратно-программного комплекса "Безопасный город"</t>
  </si>
  <si>
    <t>1210200000</t>
  </si>
  <si>
    <t xml:space="preserve">    Подпрограмма "Профилактика правонарушений"</t>
  </si>
  <si>
    <t>1220000000</t>
  </si>
  <si>
    <t xml:space="preserve">      Оказание поддержки гражданам и их объединениям, участвующим в охране общественного порядка в соответствии с Федеральным законом Российской Федерации от 2 апреля 2014 года №44-ФЗ "Об участии граждан в охране общественного порядка"</t>
  </si>
  <si>
    <t>1220200000</t>
  </si>
  <si>
    <t xml:space="preserve">      Организация охраны общественного порядка на территории МО "Город Сарапул"</t>
  </si>
  <si>
    <t>1220300000</t>
  </si>
  <si>
    <t xml:space="preserve">  Муниципальная программа "Формирование современной городской среды" на 2018-2028 г.г.</t>
  </si>
  <si>
    <t>1300000000</t>
  </si>
  <si>
    <t xml:space="preserve">      Реализация мероприятий в сфере формирования современной городской среды</t>
  </si>
  <si>
    <t>1300100000</t>
  </si>
  <si>
    <t>130F200000</t>
  </si>
  <si>
    <t xml:space="preserve">  Муниципальная программа "Профилактика терроризма" на 2020-2028 годы</t>
  </si>
  <si>
    <t>1400000000</t>
  </si>
  <si>
    <t xml:space="preserve">      Обеспечение антитеррористической защищенности объектов, территорий, находящихся в муниципальной собственности или ведении органов МСУ</t>
  </si>
  <si>
    <t>1400200000</t>
  </si>
  <si>
    <t xml:space="preserve">      Проведение информационно-пропагандистских мероприятий по противодействию идеологии терроризма</t>
  </si>
  <si>
    <t>1400300000</t>
  </si>
  <si>
    <t xml:space="preserve">  Непрограммные направления деятельности</t>
  </si>
  <si>
    <t>9900000000</t>
  </si>
  <si>
    <t xml:space="preserve">      Расходы, производимые за счет средств резервных фондов исполнительных органов государственной власти Удмуртской Республики</t>
  </si>
  <si>
    <t>9900000310</t>
  </si>
  <si>
    <t xml:space="preserve">      Реализация в Удмуртской Республике проектов инициативного бюджетирования, выдвигаемых лицами с инвалидностью</t>
  </si>
  <si>
    <t>9900003500</t>
  </si>
  <si>
    <t xml:space="preserve">     Расходы на предоставление грантов по итогам оценки эффективности деятельности</t>
  </si>
  <si>
    <t>9900005580</t>
  </si>
  <si>
    <t xml:space="preserve">     Расходы на решение вопросов местного значения, осуществляемое с участием средств самообложения граждан</t>
  </si>
  <si>
    <t>9900008220</t>
  </si>
  <si>
    <t xml:space="preserve">      Реализация проектов инициативного бюджетирования на территории города Сарапула</t>
  </si>
  <si>
    <t>9900008810</t>
  </si>
  <si>
    <t xml:space="preserve">     Реализация проектов молодежного инициативного бюджетирования</t>
  </si>
  <si>
    <t>9900009550</t>
  </si>
  <si>
    <t xml:space="preserve">     Составление (изменение) списков кандидатов в присяжные заседатели федеральных судов общей юрисдикции в Российской Федерации</t>
  </si>
  <si>
    <t>9900051200</t>
  </si>
  <si>
    <t xml:space="preserve">     Реализация установленных полномочий (функций) аппарата Сарапульской городской Думы</t>
  </si>
  <si>
    <t>9900060030</t>
  </si>
  <si>
    <t xml:space="preserve">     Реализация установленных полномочий (функций) депутатов представительного органа муниципального образования "Город Сарапул"</t>
  </si>
  <si>
    <t>9900060040</t>
  </si>
  <si>
    <t xml:space="preserve">      Резервный фонд Администрации города Сарапула</t>
  </si>
  <si>
    <t>9900060080</t>
  </si>
  <si>
    <t xml:space="preserve">     Формирование резерва, связанного с особенностями исполнения бюджета</t>
  </si>
  <si>
    <t>9900060190</t>
  </si>
  <si>
    <t xml:space="preserve">     Уплата налога на имущество организаций</t>
  </si>
  <si>
    <t>9900060200</t>
  </si>
  <si>
    <t xml:space="preserve">     Уплата земельного налога</t>
  </si>
  <si>
    <t>9900060240</t>
  </si>
  <si>
    <t xml:space="preserve">      Выполнение публичных обязательств по выплате материальной помощи Почетным гражданам города</t>
  </si>
  <si>
    <t>9900061740</t>
  </si>
  <si>
    <t xml:space="preserve">      Выполнение мероприятий реестра наказов избирателей г. Сарапула</t>
  </si>
  <si>
    <t>9900062800</t>
  </si>
  <si>
    <t xml:space="preserve">     Расходы на поощрение муниципальной команды по итогам оценки эффективности деятельности</t>
  </si>
  <si>
    <t>9900065580</t>
  </si>
  <si>
    <t xml:space="preserve">     Осуществление функций заказчика по строительству, реконструкции и капитальному ремонту</t>
  </si>
  <si>
    <t>9900066020</t>
  </si>
  <si>
    <t xml:space="preserve">     Исполнение судебных актов, предусматривающих обращение взыскания на средства бюджета муниципального образования</t>
  </si>
  <si>
    <t>9900066040</t>
  </si>
  <si>
    <t xml:space="preserve">      Расходы на оплату судебных издержек; выплаты, связанные с исполнением судебных актов, предусматривающих обращение взыскания на средства бюджета города Сарапула, и мировых соглашений</t>
  </si>
  <si>
    <t>9900066050</t>
  </si>
  <si>
    <t xml:space="preserve">     Осуществление демонтажных работ по объектам муниципальной собственности, в том числе аварийным</t>
  </si>
  <si>
    <t>9900066140</t>
  </si>
  <si>
    <t xml:space="preserve">     Реализация проектов инклюзивного инициативного бюджетирования</t>
  </si>
  <si>
    <t>9900066160</t>
  </si>
  <si>
    <t xml:space="preserve">     Обеспечение деятельности контрольно-счетного органа муниципального образования "Городской округ город Сарапул Удмуртской Республики"</t>
  </si>
  <si>
    <t>9900066170</t>
  </si>
  <si>
    <t xml:space="preserve">     Реализация проектов инициативного бюджетирования на территории города Сарапула</t>
  </si>
  <si>
    <t>9900068810</t>
  </si>
  <si>
    <t xml:space="preserve">     Реализация проектов инициативного бюджетирования, выдвигаемых лицами с инвалидностью</t>
  </si>
  <si>
    <t>99000S3500</t>
  </si>
  <si>
    <t>99000S8810</t>
  </si>
  <si>
    <t>99000S9550</t>
  </si>
  <si>
    <t xml:space="preserve">Всего расходов:   </t>
  </si>
  <si>
    <t>к решению Сарапульской городской Думы</t>
  </si>
  <si>
    <t>от 21 декабря 2023 г. № 1-439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</si>
</sst>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wrapText="1"/>
    </xf>
    <xf numFmtId="0" fontId="2" fillId="0" borderId="0">
      <alignment horizontal="right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1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2" fillId="0" borderId="0"/>
  </cellStyleXfs>
  <cellXfs count="27">
    <xf numFmtId="0" fontId="0" fillId="0" borderId="0" xfId="0"/>
    <xf numFmtId="0" fontId="1" fillId="0" borderId="0" xfId="0" applyFont="1" applyFill="1" applyProtection="1">
      <protection locked="0"/>
    </xf>
    <xf numFmtId="49" fontId="1" fillId="0" borderId="0" xfId="0" applyNumberFormat="1" applyFont="1" applyFill="1" applyProtection="1"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Protection="1">
      <protection locked="0"/>
    </xf>
    <xf numFmtId="0" fontId="3" fillId="0" borderId="0" xfId="1" applyNumberFormat="1" applyFont="1" applyFill="1" applyAlignment="1" applyProtection="1">
      <alignment horizontal="center" wrapText="1"/>
    </xf>
    <xf numFmtId="0" fontId="5" fillId="0" borderId="2" xfId="3" applyNumberFormat="1" applyFont="1" applyFill="1" applyProtection="1">
      <alignment horizontal="center" vertical="center" wrapText="1"/>
    </xf>
    <xf numFmtId="49" fontId="5" fillId="0" borderId="2" xfId="3" applyNumberFormat="1" applyFont="1" applyFill="1" applyProtection="1">
      <alignment horizontal="center" vertical="center" wrapText="1"/>
    </xf>
    <xf numFmtId="0" fontId="7" fillId="0" borderId="2" xfId="4" applyNumberFormat="1" applyFont="1" applyFill="1" applyProtection="1">
      <alignment vertical="top" wrapText="1"/>
    </xf>
    <xf numFmtId="49" fontId="7" fillId="0" borderId="2" xfId="5" applyNumberFormat="1" applyFont="1" applyFill="1" applyProtection="1">
      <alignment horizontal="center" vertical="top" shrinkToFit="1"/>
    </xf>
    <xf numFmtId="1" fontId="7" fillId="0" borderId="2" xfId="5" applyNumberFormat="1" applyFont="1" applyFill="1" applyProtection="1">
      <alignment horizontal="center" vertical="top" shrinkToFit="1"/>
    </xf>
    <xf numFmtId="4" fontId="7" fillId="0" borderId="2" xfId="6" applyNumberFormat="1" applyFont="1" applyFill="1" applyProtection="1">
      <alignment horizontal="right" vertical="top" shrinkToFit="1"/>
    </xf>
    <xf numFmtId="164" fontId="7" fillId="0" borderId="2" xfId="7" applyNumberFormat="1" applyFont="1" applyFill="1" applyProtection="1">
      <alignment horizontal="right" vertical="top" shrinkToFit="1"/>
    </xf>
    <xf numFmtId="164" fontId="7" fillId="0" borderId="2" xfId="6" applyNumberFormat="1" applyFont="1" applyFill="1" applyProtection="1">
      <alignment horizontal="right" vertical="top" shrinkToFit="1"/>
    </xf>
    <xf numFmtId="0" fontId="5" fillId="0" borderId="2" xfId="4" applyNumberFormat="1" applyFont="1" applyFill="1" applyProtection="1">
      <alignment vertical="top" wrapText="1"/>
    </xf>
    <xf numFmtId="49" fontId="5" fillId="0" borderId="2" xfId="5" applyNumberFormat="1" applyFont="1" applyFill="1" applyProtection="1">
      <alignment horizontal="center" vertical="top" shrinkToFit="1"/>
    </xf>
    <xf numFmtId="1" fontId="5" fillId="0" borderId="2" xfId="5" applyNumberFormat="1" applyFont="1" applyFill="1" applyProtection="1">
      <alignment horizontal="center" vertical="top" shrinkToFit="1"/>
    </xf>
    <xf numFmtId="4" fontId="5" fillId="0" borderId="2" xfId="6" applyNumberFormat="1" applyFont="1" applyFill="1" applyProtection="1">
      <alignment horizontal="right" vertical="top" shrinkToFit="1"/>
    </xf>
    <xf numFmtId="164" fontId="5" fillId="0" borderId="2" xfId="7" applyNumberFormat="1" applyFont="1" applyFill="1" applyProtection="1">
      <alignment horizontal="right" vertical="top" shrinkToFit="1"/>
    </xf>
    <xf numFmtId="164" fontId="5" fillId="0" borderId="2" xfId="6" applyNumberFormat="1" applyFont="1" applyFill="1" applyProtection="1">
      <alignment horizontal="right" vertical="top" shrinkToFit="1"/>
    </xf>
    <xf numFmtId="0" fontId="5" fillId="0" borderId="0" xfId="8" applyNumberFormat="1" applyFont="1" applyFill="1" applyProtection="1"/>
    <xf numFmtId="49" fontId="5" fillId="0" borderId="0" xfId="8" applyNumberFormat="1" applyFont="1" applyFill="1" applyProtection="1"/>
    <xf numFmtId="0" fontId="7" fillId="0" borderId="3" xfId="4" applyNumberFormat="1" applyFont="1" applyFill="1" applyBorder="1" applyProtection="1">
      <alignment vertical="top" wrapText="1"/>
    </xf>
    <xf numFmtId="0" fontId="7" fillId="0" borderId="4" xfId="4" applyNumberFormat="1" applyFont="1" applyFill="1" applyBorder="1" applyProtection="1">
      <alignment vertical="top" wrapText="1"/>
    </xf>
    <xf numFmtId="0" fontId="7" fillId="0" borderId="5" xfId="4" applyNumberFormat="1" applyFont="1" applyFill="1" applyBorder="1" applyProtection="1">
      <alignment vertical="top" wrapText="1"/>
    </xf>
    <xf numFmtId="0" fontId="3" fillId="0" borderId="0" xfId="1" applyNumberFormat="1" applyFont="1" applyFill="1" applyAlignment="1" applyProtection="1">
      <alignment horizontal="center" wrapText="1"/>
    </xf>
    <xf numFmtId="0" fontId="5" fillId="0" borderId="1" xfId="2" applyNumberFormat="1" applyFont="1" applyFill="1" applyBorder="1" applyProtection="1">
      <alignment horizontal="right"/>
    </xf>
  </cellXfs>
  <cellStyles count="9">
    <cellStyle name="xl22" xfId="3"/>
    <cellStyle name="xl23" xfId="8"/>
    <cellStyle name="xl24" xfId="1"/>
    <cellStyle name="xl30" xfId="2"/>
    <cellStyle name="xl32" xfId="4"/>
    <cellStyle name="xl34" xfId="5"/>
    <cellStyle name="xl36" xfId="6"/>
    <cellStyle name="xl39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8"/>
  <sheetViews>
    <sheetView showGridLines="0" tabSelected="1" workbookViewId="0">
      <selection activeCell="I4" sqref="I4"/>
    </sheetView>
  </sheetViews>
  <sheetFormatPr defaultRowHeight="15" outlineLevelRow="3" x14ac:dyDescent="0.25"/>
  <cols>
    <col min="1" max="1" width="47.5703125" style="1" customWidth="1"/>
    <col min="2" max="2" width="10.7109375" style="2" customWidth="1"/>
    <col min="3" max="3" width="9" style="1" customWidth="1"/>
    <col min="4" max="4" width="11.7109375" style="1" hidden="1" customWidth="1"/>
    <col min="5" max="5" width="9.140625" style="1"/>
    <col min="6" max="6" width="11.7109375" style="1" hidden="1" customWidth="1"/>
    <col min="7" max="7" width="11.7109375" style="1" customWidth="1"/>
    <col min="8" max="8" width="11.7109375" style="1" hidden="1" customWidth="1"/>
    <col min="9" max="9" width="11.7109375" style="1" customWidth="1"/>
    <col min="10" max="16384" width="9.140625" style="1"/>
  </cols>
  <sheetData>
    <row r="1" spans="1:9" x14ac:dyDescent="0.25">
      <c r="I1" s="3" t="s">
        <v>0</v>
      </c>
    </row>
    <row r="2" spans="1:9" x14ac:dyDescent="0.25">
      <c r="I2" s="3" t="s">
        <v>364</v>
      </c>
    </row>
    <row r="3" spans="1:9" x14ac:dyDescent="0.25">
      <c r="I3" s="3" t="s">
        <v>365</v>
      </c>
    </row>
    <row r="5" spans="1:9" s="4" customFormat="1" ht="14.25" x14ac:dyDescent="0.2">
      <c r="A5" s="25" t="s">
        <v>1</v>
      </c>
      <c r="B5" s="25"/>
      <c r="C5" s="25"/>
      <c r="D5" s="25"/>
      <c r="E5" s="25"/>
      <c r="F5" s="25"/>
      <c r="G5" s="25"/>
      <c r="H5" s="25"/>
      <c r="I5" s="25"/>
    </row>
    <row r="6" spans="1:9" s="4" customFormat="1" ht="14.25" x14ac:dyDescent="0.2">
      <c r="A6" s="25" t="s">
        <v>2</v>
      </c>
      <c r="B6" s="25"/>
      <c r="C6" s="25"/>
      <c r="D6" s="25"/>
      <c r="E6" s="25"/>
      <c r="F6" s="25"/>
      <c r="G6" s="25"/>
      <c r="H6" s="25"/>
      <c r="I6" s="25"/>
    </row>
    <row r="7" spans="1:9" s="4" customFormat="1" ht="14.25" x14ac:dyDescent="0.2">
      <c r="A7" s="25" t="s">
        <v>3</v>
      </c>
      <c r="B7" s="25"/>
      <c r="C7" s="25"/>
      <c r="D7" s="25"/>
      <c r="E7" s="25"/>
      <c r="F7" s="25"/>
      <c r="G7" s="25"/>
      <c r="H7" s="25"/>
      <c r="I7" s="25"/>
    </row>
    <row r="8" spans="1:9" s="4" customFormat="1" ht="14.25" x14ac:dyDescent="0.2">
      <c r="A8" s="25" t="s">
        <v>4</v>
      </c>
      <c r="B8" s="25"/>
      <c r="C8" s="25"/>
      <c r="D8" s="25"/>
      <c r="E8" s="25"/>
      <c r="F8" s="25"/>
      <c r="G8" s="25"/>
      <c r="H8" s="25"/>
      <c r="I8" s="25"/>
    </row>
    <row r="9" spans="1:9" s="4" customFormat="1" ht="14.25" x14ac:dyDescent="0.2">
      <c r="A9" s="5"/>
      <c r="B9" s="5"/>
      <c r="C9" s="5"/>
      <c r="D9" s="5"/>
      <c r="E9" s="5"/>
      <c r="F9" s="5"/>
      <c r="G9" s="5"/>
      <c r="H9" s="5"/>
      <c r="I9" s="5"/>
    </row>
    <row r="10" spans="1:9" x14ac:dyDescent="0.25">
      <c r="A10" s="26" t="s">
        <v>5</v>
      </c>
      <c r="B10" s="26"/>
      <c r="C10" s="26"/>
      <c r="D10" s="26"/>
      <c r="E10" s="26"/>
      <c r="F10" s="26"/>
      <c r="G10" s="26"/>
      <c r="H10" s="26"/>
      <c r="I10" s="26"/>
    </row>
    <row r="11" spans="1:9" ht="25.5" x14ac:dyDescent="0.25">
      <c r="A11" s="6" t="s">
        <v>6</v>
      </c>
      <c r="B11" s="7" t="s">
        <v>7</v>
      </c>
      <c r="C11" s="6" t="s">
        <v>8</v>
      </c>
      <c r="D11" s="6" t="s">
        <v>9</v>
      </c>
      <c r="E11" s="6" t="s">
        <v>9</v>
      </c>
      <c r="F11" s="6" t="s">
        <v>10</v>
      </c>
      <c r="G11" s="6" t="s">
        <v>10</v>
      </c>
      <c r="H11" s="6" t="s">
        <v>11</v>
      </c>
      <c r="I11" s="6" t="s">
        <v>11</v>
      </c>
    </row>
    <row r="12" spans="1:9" s="4" customFormat="1" ht="25.5" x14ac:dyDescent="0.2">
      <c r="A12" s="8" t="s">
        <v>12</v>
      </c>
      <c r="B12" s="9" t="s">
        <v>13</v>
      </c>
      <c r="C12" s="10"/>
      <c r="D12" s="11">
        <v>1891968798.4300001</v>
      </c>
      <c r="E12" s="12">
        <f>D12/1000</f>
        <v>1891968.79843</v>
      </c>
      <c r="F12" s="13">
        <v>1662225625</v>
      </c>
      <c r="G12" s="13">
        <f>F12/1000+62600</f>
        <v>1724825.625</v>
      </c>
      <c r="H12" s="13">
        <v>1585106814.9100001</v>
      </c>
      <c r="I12" s="13">
        <f>H12/1000</f>
        <v>1585106.8149100002</v>
      </c>
    </row>
    <row r="13" spans="1:9" outlineLevel="1" x14ac:dyDescent="0.25">
      <c r="A13" s="14" t="s">
        <v>14</v>
      </c>
      <c r="B13" s="15" t="s">
        <v>15</v>
      </c>
      <c r="C13" s="16"/>
      <c r="D13" s="17">
        <v>707795074.63999999</v>
      </c>
      <c r="E13" s="18">
        <f t="shared" ref="E13:E76" si="0">D13/1000</f>
        <v>707795.07464000001</v>
      </c>
      <c r="F13" s="19">
        <v>672218860.57000005</v>
      </c>
      <c r="G13" s="19">
        <f t="shared" ref="G13:G76" si="1">F13/1000</f>
        <v>672218.86057000002</v>
      </c>
      <c r="H13" s="19">
        <v>672594547.09000003</v>
      </c>
      <c r="I13" s="19">
        <f t="shared" ref="I13:I76" si="2">H13/1000</f>
        <v>672594.54709000001</v>
      </c>
    </row>
    <row r="14" spans="1:9" ht="27" customHeight="1" outlineLevel="2" x14ac:dyDescent="0.25">
      <c r="A14" s="14" t="s">
        <v>16</v>
      </c>
      <c r="B14" s="15" t="s">
        <v>17</v>
      </c>
      <c r="C14" s="16"/>
      <c r="D14" s="17">
        <v>673951508.55999994</v>
      </c>
      <c r="E14" s="18">
        <f t="shared" si="0"/>
        <v>673951.50855999999</v>
      </c>
      <c r="F14" s="19">
        <v>645381357.13999999</v>
      </c>
      <c r="G14" s="19">
        <f t="shared" si="1"/>
        <v>645381.35713999998</v>
      </c>
      <c r="H14" s="19">
        <v>646415834.86000001</v>
      </c>
      <c r="I14" s="19">
        <f t="shared" si="2"/>
        <v>646415.83486000006</v>
      </c>
    </row>
    <row r="15" spans="1:9" ht="29.25" customHeight="1" outlineLevel="3" x14ac:dyDescent="0.25">
      <c r="A15" s="14" t="s">
        <v>18</v>
      </c>
      <c r="B15" s="15" t="s">
        <v>17</v>
      </c>
      <c r="C15" s="16" t="s">
        <v>19</v>
      </c>
      <c r="D15" s="17">
        <v>673951508.55999994</v>
      </c>
      <c r="E15" s="18">
        <f t="shared" si="0"/>
        <v>673951.50855999999</v>
      </c>
      <c r="F15" s="19">
        <v>645381357.13999999</v>
      </c>
      <c r="G15" s="19">
        <f t="shared" si="1"/>
        <v>645381.35713999998</v>
      </c>
      <c r="H15" s="19">
        <v>646415834.86000001</v>
      </c>
      <c r="I15" s="19">
        <f t="shared" si="2"/>
        <v>646415.83486000006</v>
      </c>
    </row>
    <row r="16" spans="1:9" ht="25.5" outlineLevel="2" x14ac:dyDescent="0.25">
      <c r="A16" s="14" t="s">
        <v>20</v>
      </c>
      <c r="B16" s="15" t="s">
        <v>21</v>
      </c>
      <c r="C16" s="16"/>
      <c r="D16" s="17">
        <v>4959029.8499999996</v>
      </c>
      <c r="E16" s="18">
        <f t="shared" si="0"/>
        <v>4959.0298499999999</v>
      </c>
      <c r="F16" s="19">
        <v>2132461.94</v>
      </c>
      <c r="G16" s="19">
        <f t="shared" si="1"/>
        <v>2132.4619400000001</v>
      </c>
      <c r="H16" s="19">
        <v>908352.23</v>
      </c>
      <c r="I16" s="19">
        <f t="shared" si="2"/>
        <v>908.35222999999996</v>
      </c>
    </row>
    <row r="17" spans="1:9" ht="63.75" outlineLevel="3" x14ac:dyDescent="0.25">
      <c r="A17" s="14" t="s">
        <v>22</v>
      </c>
      <c r="B17" s="15" t="s">
        <v>21</v>
      </c>
      <c r="C17" s="16" t="s">
        <v>23</v>
      </c>
      <c r="D17" s="17">
        <v>94785.600000000006</v>
      </c>
      <c r="E17" s="18">
        <f t="shared" si="0"/>
        <v>94.785600000000002</v>
      </c>
      <c r="F17" s="19">
        <v>93744</v>
      </c>
      <c r="G17" s="19">
        <f t="shared" si="1"/>
        <v>93.744</v>
      </c>
      <c r="H17" s="19">
        <v>93744</v>
      </c>
      <c r="I17" s="19">
        <f t="shared" si="2"/>
        <v>93.744</v>
      </c>
    </row>
    <row r="18" spans="1:9" ht="25.5" outlineLevel="3" x14ac:dyDescent="0.25">
      <c r="A18" s="14" t="s">
        <v>24</v>
      </c>
      <c r="B18" s="15" t="s">
        <v>21</v>
      </c>
      <c r="C18" s="16" t="s">
        <v>25</v>
      </c>
      <c r="D18" s="17">
        <v>5460</v>
      </c>
      <c r="E18" s="18">
        <f t="shared" si="0"/>
        <v>5.46</v>
      </c>
      <c r="F18" s="19">
        <v>5400</v>
      </c>
      <c r="G18" s="19">
        <f t="shared" si="1"/>
        <v>5.4</v>
      </c>
      <c r="H18" s="19">
        <v>5400</v>
      </c>
      <c r="I18" s="19">
        <f t="shared" si="2"/>
        <v>5.4</v>
      </c>
    </row>
    <row r="19" spans="1:9" ht="15" customHeight="1" outlineLevel="3" x14ac:dyDescent="0.25">
      <c r="A19" s="14" t="s">
        <v>26</v>
      </c>
      <c r="B19" s="15" t="s">
        <v>21</v>
      </c>
      <c r="C19" s="16" t="s">
        <v>27</v>
      </c>
      <c r="D19" s="17">
        <v>2259754.4</v>
      </c>
      <c r="E19" s="18">
        <f t="shared" si="0"/>
        <v>2259.7543999999998</v>
      </c>
      <c r="F19" s="19">
        <v>1284963.72</v>
      </c>
      <c r="G19" s="19">
        <f t="shared" si="1"/>
        <v>1284.96372</v>
      </c>
      <c r="H19" s="19">
        <v>483684.99</v>
      </c>
      <c r="I19" s="19">
        <f t="shared" si="2"/>
        <v>483.68498999999997</v>
      </c>
    </row>
    <row r="20" spans="1:9" ht="27.75" customHeight="1" outlineLevel="3" x14ac:dyDescent="0.25">
      <c r="A20" s="14" t="s">
        <v>18</v>
      </c>
      <c r="B20" s="15" t="s">
        <v>21</v>
      </c>
      <c r="C20" s="16" t="s">
        <v>19</v>
      </c>
      <c r="D20" s="17">
        <v>2599029.85</v>
      </c>
      <c r="E20" s="18">
        <f t="shared" si="0"/>
        <v>2599.0298499999999</v>
      </c>
      <c r="F20" s="19">
        <v>748354.22</v>
      </c>
      <c r="G20" s="19">
        <f t="shared" si="1"/>
        <v>748.35421999999994</v>
      </c>
      <c r="H20" s="19">
        <v>325523.24</v>
      </c>
      <c r="I20" s="19">
        <f t="shared" si="2"/>
        <v>325.52323999999999</v>
      </c>
    </row>
    <row r="21" spans="1:9" ht="38.25" outlineLevel="2" x14ac:dyDescent="0.25">
      <c r="A21" s="14" t="s">
        <v>28</v>
      </c>
      <c r="B21" s="15" t="s">
        <v>29</v>
      </c>
      <c r="C21" s="16"/>
      <c r="D21" s="17">
        <v>1752980</v>
      </c>
      <c r="E21" s="18">
        <f t="shared" si="0"/>
        <v>1752.98</v>
      </c>
      <c r="F21" s="19">
        <v>0</v>
      </c>
      <c r="G21" s="19">
        <f t="shared" si="1"/>
        <v>0</v>
      </c>
      <c r="H21" s="19">
        <v>0</v>
      </c>
      <c r="I21" s="19">
        <f t="shared" si="2"/>
        <v>0</v>
      </c>
    </row>
    <row r="22" spans="1:9" ht="30" customHeight="1" outlineLevel="3" x14ac:dyDescent="0.25">
      <c r="A22" s="14" t="s">
        <v>18</v>
      </c>
      <c r="B22" s="15" t="s">
        <v>29</v>
      </c>
      <c r="C22" s="16" t="s">
        <v>19</v>
      </c>
      <c r="D22" s="17">
        <v>1752980</v>
      </c>
      <c r="E22" s="18">
        <f t="shared" si="0"/>
        <v>1752.98</v>
      </c>
      <c r="F22" s="19">
        <v>0</v>
      </c>
      <c r="G22" s="19">
        <f t="shared" si="1"/>
        <v>0</v>
      </c>
      <c r="H22" s="19">
        <v>0</v>
      </c>
      <c r="I22" s="19">
        <f t="shared" si="2"/>
        <v>0</v>
      </c>
    </row>
    <row r="23" spans="1:9" ht="63.75" outlineLevel="2" x14ac:dyDescent="0.25">
      <c r="A23" s="14" t="s">
        <v>30</v>
      </c>
      <c r="B23" s="15" t="s">
        <v>31</v>
      </c>
      <c r="C23" s="16"/>
      <c r="D23" s="17">
        <v>24884778.350000001</v>
      </c>
      <c r="E23" s="18">
        <f t="shared" si="0"/>
        <v>24884.778350000001</v>
      </c>
      <c r="F23" s="19">
        <v>24554041.489999998</v>
      </c>
      <c r="G23" s="19">
        <f t="shared" si="1"/>
        <v>24554.04149</v>
      </c>
      <c r="H23" s="19">
        <v>25119360</v>
      </c>
      <c r="I23" s="19">
        <f t="shared" si="2"/>
        <v>25119.360000000001</v>
      </c>
    </row>
    <row r="24" spans="1:9" ht="27" customHeight="1" outlineLevel="3" x14ac:dyDescent="0.25">
      <c r="A24" s="14" t="s">
        <v>18</v>
      </c>
      <c r="B24" s="15" t="s">
        <v>31</v>
      </c>
      <c r="C24" s="16" t="s">
        <v>19</v>
      </c>
      <c r="D24" s="17">
        <v>24884778.350000001</v>
      </c>
      <c r="E24" s="18">
        <f t="shared" si="0"/>
        <v>24884.778350000001</v>
      </c>
      <c r="F24" s="19">
        <v>24554041.489999998</v>
      </c>
      <c r="G24" s="19">
        <f t="shared" si="1"/>
        <v>24554.04149</v>
      </c>
      <c r="H24" s="19">
        <v>25119360</v>
      </c>
      <c r="I24" s="19">
        <f t="shared" si="2"/>
        <v>25119.360000000001</v>
      </c>
    </row>
    <row r="25" spans="1:9" ht="51" outlineLevel="2" x14ac:dyDescent="0.25">
      <c r="A25" s="14" t="s">
        <v>32</v>
      </c>
      <c r="B25" s="15" t="s">
        <v>33</v>
      </c>
      <c r="C25" s="16"/>
      <c r="D25" s="17">
        <v>151000</v>
      </c>
      <c r="E25" s="18">
        <f t="shared" si="0"/>
        <v>151</v>
      </c>
      <c r="F25" s="19">
        <v>151000</v>
      </c>
      <c r="G25" s="19">
        <f t="shared" si="1"/>
        <v>151</v>
      </c>
      <c r="H25" s="19">
        <v>151000</v>
      </c>
      <c r="I25" s="19">
        <f t="shared" si="2"/>
        <v>151</v>
      </c>
    </row>
    <row r="26" spans="1:9" ht="30" customHeight="1" outlineLevel="3" x14ac:dyDescent="0.25">
      <c r="A26" s="14" t="s">
        <v>18</v>
      </c>
      <c r="B26" s="15" t="s">
        <v>33</v>
      </c>
      <c r="C26" s="16" t="s">
        <v>19</v>
      </c>
      <c r="D26" s="17">
        <v>151000</v>
      </c>
      <c r="E26" s="18">
        <f t="shared" si="0"/>
        <v>151</v>
      </c>
      <c r="F26" s="19">
        <v>151000</v>
      </c>
      <c r="G26" s="19">
        <f t="shared" si="1"/>
        <v>151</v>
      </c>
      <c r="H26" s="19">
        <v>151000</v>
      </c>
      <c r="I26" s="19">
        <f t="shared" si="2"/>
        <v>151</v>
      </c>
    </row>
    <row r="27" spans="1:9" ht="51" outlineLevel="2" x14ac:dyDescent="0.25">
      <c r="A27" s="14" t="s">
        <v>34</v>
      </c>
      <c r="B27" s="15" t="s">
        <v>35</v>
      </c>
      <c r="C27" s="16"/>
      <c r="D27" s="17">
        <v>2095777.88</v>
      </c>
      <c r="E27" s="18">
        <f t="shared" si="0"/>
        <v>2095.7778800000001</v>
      </c>
      <c r="F27" s="19">
        <v>0</v>
      </c>
      <c r="G27" s="19">
        <f t="shared" si="1"/>
        <v>0</v>
      </c>
      <c r="H27" s="19">
        <v>0</v>
      </c>
      <c r="I27" s="19">
        <f t="shared" si="2"/>
        <v>0</v>
      </c>
    </row>
    <row r="28" spans="1:9" ht="25.5" outlineLevel="3" x14ac:dyDescent="0.25">
      <c r="A28" s="14" t="s">
        <v>24</v>
      </c>
      <c r="B28" s="15" t="s">
        <v>35</v>
      </c>
      <c r="C28" s="16" t="s">
        <v>25</v>
      </c>
      <c r="D28" s="17">
        <v>2095777.88</v>
      </c>
      <c r="E28" s="18">
        <f t="shared" si="0"/>
        <v>2095.7778800000001</v>
      </c>
      <c r="F28" s="19">
        <v>0</v>
      </c>
      <c r="G28" s="19">
        <f t="shared" si="1"/>
        <v>0</v>
      </c>
      <c r="H28" s="19">
        <v>0</v>
      </c>
      <c r="I28" s="19">
        <f t="shared" si="2"/>
        <v>0</v>
      </c>
    </row>
    <row r="29" spans="1:9" outlineLevel="1" x14ac:dyDescent="0.25">
      <c r="A29" s="14" t="s">
        <v>36</v>
      </c>
      <c r="B29" s="15" t="s">
        <v>37</v>
      </c>
      <c r="C29" s="16"/>
      <c r="D29" s="17">
        <v>973039242.75</v>
      </c>
      <c r="E29" s="18">
        <f t="shared" si="0"/>
        <v>973039.24274999998</v>
      </c>
      <c r="F29" s="19">
        <v>817063310.33000004</v>
      </c>
      <c r="G29" s="19">
        <f>F29/1000+62600</f>
        <v>879663.31033000001</v>
      </c>
      <c r="H29" s="19">
        <v>738568313.72000003</v>
      </c>
      <c r="I29" s="19">
        <f t="shared" si="2"/>
        <v>738568.31371999998</v>
      </c>
    </row>
    <row r="30" spans="1:9" ht="38.25" outlineLevel="2" x14ac:dyDescent="0.25">
      <c r="A30" s="14" t="s">
        <v>38</v>
      </c>
      <c r="B30" s="15" t="s">
        <v>39</v>
      </c>
      <c r="C30" s="16"/>
      <c r="D30" s="17">
        <v>774021603.89999998</v>
      </c>
      <c r="E30" s="18">
        <f t="shared" si="0"/>
        <v>774021.60389999999</v>
      </c>
      <c r="F30" s="19">
        <v>649203652.79999995</v>
      </c>
      <c r="G30" s="19">
        <f t="shared" si="1"/>
        <v>649203.65279999992</v>
      </c>
      <c r="H30" s="19">
        <v>647373282.08000004</v>
      </c>
      <c r="I30" s="19">
        <f t="shared" si="2"/>
        <v>647373.28208000003</v>
      </c>
    </row>
    <row r="31" spans="1:9" ht="28.5" customHeight="1" outlineLevel="3" x14ac:dyDescent="0.25">
      <c r="A31" s="14" t="s">
        <v>18</v>
      </c>
      <c r="B31" s="15" t="s">
        <v>39</v>
      </c>
      <c r="C31" s="16" t="s">
        <v>19</v>
      </c>
      <c r="D31" s="17">
        <v>774021603.89999998</v>
      </c>
      <c r="E31" s="18">
        <f t="shared" si="0"/>
        <v>774021.60389999999</v>
      </c>
      <c r="F31" s="19">
        <v>649203652.79999995</v>
      </c>
      <c r="G31" s="19">
        <f t="shared" si="1"/>
        <v>649203.65279999992</v>
      </c>
      <c r="H31" s="19">
        <v>647373282.08000004</v>
      </c>
      <c r="I31" s="19">
        <f t="shared" si="2"/>
        <v>647373.28208000003</v>
      </c>
    </row>
    <row r="32" spans="1:9" ht="25.5" outlineLevel="2" x14ac:dyDescent="0.25">
      <c r="A32" s="14" t="s">
        <v>40</v>
      </c>
      <c r="B32" s="15" t="s">
        <v>41</v>
      </c>
      <c r="C32" s="16"/>
      <c r="D32" s="17">
        <v>32785177.09</v>
      </c>
      <c r="E32" s="18">
        <f t="shared" si="0"/>
        <v>32785.177089999997</v>
      </c>
      <c r="F32" s="19">
        <v>24176388.66</v>
      </c>
      <c r="G32" s="19">
        <f t="shared" si="1"/>
        <v>24176.388660000001</v>
      </c>
      <c r="H32" s="19">
        <v>18522800</v>
      </c>
      <c r="I32" s="19">
        <f t="shared" si="2"/>
        <v>18522.8</v>
      </c>
    </row>
    <row r="33" spans="1:9" ht="28.5" customHeight="1" outlineLevel="3" x14ac:dyDescent="0.25">
      <c r="A33" s="14" t="s">
        <v>18</v>
      </c>
      <c r="B33" s="15" t="s">
        <v>41</v>
      </c>
      <c r="C33" s="16" t="s">
        <v>19</v>
      </c>
      <c r="D33" s="17">
        <v>32785177.09</v>
      </c>
      <c r="E33" s="18">
        <f t="shared" si="0"/>
        <v>32785.177089999997</v>
      </c>
      <c r="F33" s="19">
        <v>24176388.66</v>
      </c>
      <c r="G33" s="19">
        <f t="shared" si="1"/>
        <v>24176.388660000001</v>
      </c>
      <c r="H33" s="19">
        <v>18522800</v>
      </c>
      <c r="I33" s="19">
        <f t="shared" si="2"/>
        <v>18522.8</v>
      </c>
    </row>
    <row r="34" spans="1:9" outlineLevel="2" x14ac:dyDescent="0.25">
      <c r="A34" s="14" t="s">
        <v>42</v>
      </c>
      <c r="B34" s="15" t="s">
        <v>43</v>
      </c>
      <c r="C34" s="16"/>
      <c r="D34" s="17">
        <v>71284071.769999996</v>
      </c>
      <c r="E34" s="18">
        <f t="shared" si="0"/>
        <v>71284.071769999995</v>
      </c>
      <c r="F34" s="19">
        <v>73856739.5</v>
      </c>
      <c r="G34" s="19">
        <f t="shared" si="1"/>
        <v>73856.739499999996</v>
      </c>
      <c r="H34" s="19">
        <v>66993148.700000003</v>
      </c>
      <c r="I34" s="19">
        <f t="shared" si="2"/>
        <v>66993.148700000005</v>
      </c>
    </row>
    <row r="35" spans="1:9" ht="29.25" customHeight="1" outlineLevel="3" x14ac:dyDescent="0.25">
      <c r="A35" s="14" t="s">
        <v>18</v>
      </c>
      <c r="B35" s="15" t="s">
        <v>43</v>
      </c>
      <c r="C35" s="16" t="s">
        <v>19</v>
      </c>
      <c r="D35" s="17">
        <v>71284071.769999996</v>
      </c>
      <c r="E35" s="18">
        <f t="shared" si="0"/>
        <v>71284.071769999995</v>
      </c>
      <c r="F35" s="19">
        <v>73856739.5</v>
      </c>
      <c r="G35" s="19">
        <f t="shared" si="1"/>
        <v>73856.739499999996</v>
      </c>
      <c r="H35" s="19">
        <v>66993148.700000003</v>
      </c>
      <c r="I35" s="19">
        <f t="shared" si="2"/>
        <v>66993.148700000005</v>
      </c>
    </row>
    <row r="36" spans="1:9" ht="38.25" outlineLevel="2" x14ac:dyDescent="0.25">
      <c r="A36" s="14" t="s">
        <v>44</v>
      </c>
      <c r="B36" s="15" t="s">
        <v>45</v>
      </c>
      <c r="C36" s="16"/>
      <c r="D36" s="17">
        <v>126300</v>
      </c>
      <c r="E36" s="18">
        <f t="shared" si="0"/>
        <v>126.3</v>
      </c>
      <c r="F36" s="19">
        <v>126300</v>
      </c>
      <c r="G36" s="19">
        <f t="shared" si="1"/>
        <v>126.3</v>
      </c>
      <c r="H36" s="19">
        <v>126300</v>
      </c>
      <c r="I36" s="19">
        <f t="shared" si="2"/>
        <v>126.3</v>
      </c>
    </row>
    <row r="37" spans="1:9" ht="28.5" customHeight="1" outlineLevel="3" x14ac:dyDescent="0.25">
      <c r="A37" s="14" t="s">
        <v>18</v>
      </c>
      <c r="B37" s="15" t="s">
        <v>45</v>
      </c>
      <c r="C37" s="16" t="s">
        <v>19</v>
      </c>
      <c r="D37" s="17">
        <v>126300</v>
      </c>
      <c r="E37" s="18">
        <f t="shared" si="0"/>
        <v>126.3</v>
      </c>
      <c r="F37" s="19">
        <v>126300</v>
      </c>
      <c r="G37" s="19">
        <f t="shared" si="1"/>
        <v>126.3</v>
      </c>
      <c r="H37" s="19">
        <v>126300</v>
      </c>
      <c r="I37" s="19">
        <f t="shared" si="2"/>
        <v>126.3</v>
      </c>
    </row>
    <row r="38" spans="1:9" ht="25.5" outlineLevel="2" x14ac:dyDescent="0.25">
      <c r="A38" s="14" t="s">
        <v>46</v>
      </c>
      <c r="B38" s="15" t="s">
        <v>47</v>
      </c>
      <c r="C38" s="16"/>
      <c r="D38" s="17">
        <v>84225116.299999997</v>
      </c>
      <c r="E38" s="18">
        <f t="shared" si="0"/>
        <v>84225.116299999994</v>
      </c>
      <c r="F38" s="19">
        <v>64605407.909999996</v>
      </c>
      <c r="G38" s="19">
        <f>F38/1000+62600</f>
        <v>127205.40790999999</v>
      </c>
      <c r="H38" s="19">
        <v>0</v>
      </c>
      <c r="I38" s="19">
        <f t="shared" si="2"/>
        <v>0</v>
      </c>
    </row>
    <row r="39" spans="1:9" ht="25.5" outlineLevel="3" x14ac:dyDescent="0.25">
      <c r="A39" s="14" t="s">
        <v>24</v>
      </c>
      <c r="B39" s="15" t="s">
        <v>47</v>
      </c>
      <c r="C39" s="16" t="s">
        <v>25</v>
      </c>
      <c r="D39" s="17">
        <v>81575914.280000001</v>
      </c>
      <c r="E39" s="18">
        <f t="shared" si="0"/>
        <v>81575.914279999997</v>
      </c>
      <c r="F39" s="19">
        <v>64605407.909999996</v>
      </c>
      <c r="G39" s="19">
        <f>F39/1000+62600</f>
        <v>127205.40790999999</v>
      </c>
      <c r="H39" s="19">
        <v>0</v>
      </c>
      <c r="I39" s="19">
        <f t="shared" si="2"/>
        <v>0</v>
      </c>
    </row>
    <row r="40" spans="1:9" ht="27.75" customHeight="1" outlineLevel="3" x14ac:dyDescent="0.25">
      <c r="A40" s="14" t="s">
        <v>18</v>
      </c>
      <c r="B40" s="15" t="s">
        <v>47</v>
      </c>
      <c r="C40" s="16" t="s">
        <v>19</v>
      </c>
      <c r="D40" s="17">
        <v>2649202.02</v>
      </c>
      <c r="E40" s="18">
        <f t="shared" si="0"/>
        <v>2649.2020200000002</v>
      </c>
      <c r="F40" s="19">
        <v>0</v>
      </c>
      <c r="G40" s="19">
        <f t="shared" si="1"/>
        <v>0</v>
      </c>
      <c r="H40" s="19">
        <v>0</v>
      </c>
      <c r="I40" s="19">
        <f t="shared" si="2"/>
        <v>0</v>
      </c>
    </row>
    <row r="41" spans="1:9" ht="25.5" outlineLevel="2" x14ac:dyDescent="0.25">
      <c r="A41" s="14" t="s">
        <v>48</v>
      </c>
      <c r="B41" s="15" t="s">
        <v>49</v>
      </c>
      <c r="C41" s="16"/>
      <c r="D41" s="17">
        <v>5501229.9299999997</v>
      </c>
      <c r="E41" s="18">
        <f t="shared" si="0"/>
        <v>5501.2299299999995</v>
      </c>
      <c r="F41" s="19">
        <v>0</v>
      </c>
      <c r="G41" s="19">
        <f t="shared" si="1"/>
        <v>0</v>
      </c>
      <c r="H41" s="19">
        <v>0</v>
      </c>
      <c r="I41" s="19">
        <f t="shared" si="2"/>
        <v>0</v>
      </c>
    </row>
    <row r="42" spans="1:9" ht="27" customHeight="1" outlineLevel="3" x14ac:dyDescent="0.25">
      <c r="A42" s="14" t="s">
        <v>18</v>
      </c>
      <c r="B42" s="15" t="s">
        <v>49</v>
      </c>
      <c r="C42" s="16" t="s">
        <v>19</v>
      </c>
      <c r="D42" s="17">
        <v>5501229.9299999997</v>
      </c>
      <c r="E42" s="18">
        <f t="shared" si="0"/>
        <v>5501.2299299999995</v>
      </c>
      <c r="F42" s="19">
        <v>0</v>
      </c>
      <c r="G42" s="19">
        <f t="shared" si="1"/>
        <v>0</v>
      </c>
      <c r="H42" s="19">
        <v>0</v>
      </c>
      <c r="I42" s="19">
        <f t="shared" si="2"/>
        <v>0</v>
      </c>
    </row>
    <row r="43" spans="1:9" ht="51" outlineLevel="2" x14ac:dyDescent="0.25">
      <c r="A43" s="14" t="s">
        <v>50</v>
      </c>
      <c r="B43" s="15" t="s">
        <v>51</v>
      </c>
      <c r="C43" s="16"/>
      <c r="D43" s="17">
        <v>5095743.76</v>
      </c>
      <c r="E43" s="18">
        <f t="shared" si="0"/>
        <v>5095.7437599999994</v>
      </c>
      <c r="F43" s="19">
        <v>5094821.46</v>
      </c>
      <c r="G43" s="19">
        <f t="shared" si="1"/>
        <v>5094.8214600000001</v>
      </c>
      <c r="H43" s="19">
        <v>5552782.9400000004</v>
      </c>
      <c r="I43" s="19">
        <f t="shared" si="2"/>
        <v>5552.7829400000001</v>
      </c>
    </row>
    <row r="44" spans="1:9" ht="29.25" customHeight="1" outlineLevel="3" x14ac:dyDescent="0.25">
      <c r="A44" s="14" t="s">
        <v>18</v>
      </c>
      <c r="B44" s="15" t="s">
        <v>51</v>
      </c>
      <c r="C44" s="16" t="s">
        <v>19</v>
      </c>
      <c r="D44" s="17">
        <v>5095743.76</v>
      </c>
      <c r="E44" s="18">
        <f t="shared" si="0"/>
        <v>5095.7437599999994</v>
      </c>
      <c r="F44" s="19">
        <v>5094821.46</v>
      </c>
      <c r="G44" s="19">
        <f t="shared" si="1"/>
        <v>5094.8214600000001</v>
      </c>
      <c r="H44" s="19">
        <v>5552782.9400000004</v>
      </c>
      <c r="I44" s="19">
        <f t="shared" si="2"/>
        <v>5552.7829400000001</v>
      </c>
    </row>
    <row r="45" spans="1:9" ht="25.5" outlineLevel="1" x14ac:dyDescent="0.25">
      <c r="A45" s="14" t="s">
        <v>52</v>
      </c>
      <c r="B45" s="15" t="s">
        <v>53</v>
      </c>
      <c r="C45" s="16"/>
      <c r="D45" s="17">
        <v>168796173.69</v>
      </c>
      <c r="E45" s="18">
        <f t="shared" si="0"/>
        <v>168796.17369</v>
      </c>
      <c r="F45" s="19">
        <v>132463059.2</v>
      </c>
      <c r="G45" s="19">
        <f t="shared" si="1"/>
        <v>132463.05919999999</v>
      </c>
      <c r="H45" s="19">
        <v>133463559.2</v>
      </c>
      <c r="I45" s="19">
        <f t="shared" si="2"/>
        <v>133463.55919999999</v>
      </c>
    </row>
    <row r="46" spans="1:9" ht="25.5" outlineLevel="2" x14ac:dyDescent="0.25">
      <c r="A46" s="14" t="s">
        <v>54</v>
      </c>
      <c r="B46" s="15" t="s">
        <v>55</v>
      </c>
      <c r="C46" s="16"/>
      <c r="D46" s="17">
        <v>58063320.729999997</v>
      </c>
      <c r="E46" s="18">
        <f t="shared" si="0"/>
        <v>58063.320729999999</v>
      </c>
      <c r="F46" s="19">
        <v>56176442.200000003</v>
      </c>
      <c r="G46" s="19">
        <f t="shared" si="1"/>
        <v>56176.442200000005</v>
      </c>
      <c r="H46" s="19">
        <v>56176442.200000003</v>
      </c>
      <c r="I46" s="19">
        <f t="shared" si="2"/>
        <v>56176.442200000005</v>
      </c>
    </row>
    <row r="47" spans="1:9" ht="27.75" customHeight="1" outlineLevel="3" x14ac:dyDescent="0.25">
      <c r="A47" s="14" t="s">
        <v>18</v>
      </c>
      <c r="B47" s="15" t="s">
        <v>55</v>
      </c>
      <c r="C47" s="16" t="s">
        <v>19</v>
      </c>
      <c r="D47" s="17">
        <v>58063320.729999997</v>
      </c>
      <c r="E47" s="18">
        <f t="shared" si="0"/>
        <v>58063.320729999999</v>
      </c>
      <c r="F47" s="19">
        <v>56176442.200000003</v>
      </c>
      <c r="G47" s="19">
        <f t="shared" si="1"/>
        <v>56176.442200000005</v>
      </c>
      <c r="H47" s="19">
        <v>56176442.200000003</v>
      </c>
      <c r="I47" s="19">
        <f t="shared" si="2"/>
        <v>56176.442200000005</v>
      </c>
    </row>
    <row r="48" spans="1:9" ht="38.25" outlineLevel="2" x14ac:dyDescent="0.25">
      <c r="A48" s="14" t="s">
        <v>56</v>
      </c>
      <c r="B48" s="15" t="s">
        <v>57</v>
      </c>
      <c r="C48" s="16"/>
      <c r="D48" s="17">
        <v>70000</v>
      </c>
      <c r="E48" s="18">
        <f t="shared" si="0"/>
        <v>70</v>
      </c>
      <c r="F48" s="19">
        <v>0</v>
      </c>
      <c r="G48" s="19">
        <f t="shared" si="1"/>
        <v>0</v>
      </c>
      <c r="H48" s="19">
        <v>0</v>
      </c>
      <c r="I48" s="19">
        <f t="shared" si="2"/>
        <v>0</v>
      </c>
    </row>
    <row r="49" spans="1:9" ht="28.5" customHeight="1" outlineLevel="3" x14ac:dyDescent="0.25">
      <c r="A49" s="14" t="s">
        <v>18</v>
      </c>
      <c r="B49" s="15" t="s">
        <v>57</v>
      </c>
      <c r="C49" s="16" t="s">
        <v>19</v>
      </c>
      <c r="D49" s="17">
        <v>70000</v>
      </c>
      <c r="E49" s="18">
        <f t="shared" si="0"/>
        <v>70</v>
      </c>
      <c r="F49" s="19">
        <v>0</v>
      </c>
      <c r="G49" s="19">
        <f t="shared" si="1"/>
        <v>0</v>
      </c>
      <c r="H49" s="19">
        <v>0</v>
      </c>
      <c r="I49" s="19">
        <f t="shared" si="2"/>
        <v>0</v>
      </c>
    </row>
    <row r="50" spans="1:9" ht="38.25" outlineLevel="2" x14ac:dyDescent="0.25">
      <c r="A50" s="14" t="s">
        <v>58</v>
      </c>
      <c r="B50" s="15" t="s">
        <v>59</v>
      </c>
      <c r="C50" s="16"/>
      <c r="D50" s="17">
        <v>29700</v>
      </c>
      <c r="E50" s="18">
        <f t="shared" si="0"/>
        <v>29.7</v>
      </c>
      <c r="F50" s="19">
        <v>29700</v>
      </c>
      <c r="G50" s="19">
        <f t="shared" si="1"/>
        <v>29.7</v>
      </c>
      <c r="H50" s="19">
        <v>29700</v>
      </c>
      <c r="I50" s="19">
        <f t="shared" si="2"/>
        <v>29.7</v>
      </c>
    </row>
    <row r="51" spans="1:9" ht="29.25" customHeight="1" outlineLevel="3" x14ac:dyDescent="0.25">
      <c r="A51" s="14" t="s">
        <v>18</v>
      </c>
      <c r="B51" s="15" t="s">
        <v>59</v>
      </c>
      <c r="C51" s="16" t="s">
        <v>19</v>
      </c>
      <c r="D51" s="17">
        <v>29700</v>
      </c>
      <c r="E51" s="18">
        <f t="shared" si="0"/>
        <v>29.7</v>
      </c>
      <c r="F51" s="19">
        <v>29700</v>
      </c>
      <c r="G51" s="19">
        <f t="shared" si="1"/>
        <v>29.7</v>
      </c>
      <c r="H51" s="19">
        <v>29700</v>
      </c>
      <c r="I51" s="19">
        <f t="shared" si="2"/>
        <v>29.7</v>
      </c>
    </row>
    <row r="52" spans="1:9" ht="38.25" outlineLevel="2" x14ac:dyDescent="0.25">
      <c r="A52" s="14" t="s">
        <v>60</v>
      </c>
      <c r="B52" s="15" t="s">
        <v>61</v>
      </c>
      <c r="C52" s="16"/>
      <c r="D52" s="17">
        <v>77918757.340000004</v>
      </c>
      <c r="E52" s="18">
        <f t="shared" si="0"/>
        <v>77918.757339999996</v>
      </c>
      <c r="F52" s="19">
        <v>76256917</v>
      </c>
      <c r="G52" s="19">
        <f t="shared" si="1"/>
        <v>76256.917000000001</v>
      </c>
      <c r="H52" s="19">
        <v>77257417</v>
      </c>
      <c r="I52" s="19">
        <f t="shared" si="2"/>
        <v>77257.417000000001</v>
      </c>
    </row>
    <row r="53" spans="1:9" ht="28.5" customHeight="1" outlineLevel="3" x14ac:dyDescent="0.25">
      <c r="A53" s="14" t="s">
        <v>18</v>
      </c>
      <c r="B53" s="15" t="s">
        <v>61</v>
      </c>
      <c r="C53" s="16" t="s">
        <v>19</v>
      </c>
      <c r="D53" s="17">
        <v>77918757.340000004</v>
      </c>
      <c r="E53" s="18">
        <f t="shared" si="0"/>
        <v>77918.757339999996</v>
      </c>
      <c r="F53" s="19">
        <v>76256917</v>
      </c>
      <c r="G53" s="19">
        <f t="shared" si="1"/>
        <v>76256.917000000001</v>
      </c>
      <c r="H53" s="19">
        <v>77257417</v>
      </c>
      <c r="I53" s="19">
        <f t="shared" si="2"/>
        <v>77257.417000000001</v>
      </c>
    </row>
    <row r="54" spans="1:9" ht="25.5" outlineLevel="2" x14ac:dyDescent="0.25">
      <c r="A54" s="14" t="s">
        <v>48</v>
      </c>
      <c r="B54" s="15" t="s">
        <v>62</v>
      </c>
      <c r="C54" s="16"/>
      <c r="D54" s="17">
        <v>44919</v>
      </c>
      <c r="E54" s="18">
        <f t="shared" si="0"/>
        <v>44.918999999999997</v>
      </c>
      <c r="F54" s="19">
        <v>0</v>
      </c>
      <c r="G54" s="19">
        <f t="shared" si="1"/>
        <v>0</v>
      </c>
      <c r="H54" s="19">
        <v>0</v>
      </c>
      <c r="I54" s="19">
        <f t="shared" si="2"/>
        <v>0</v>
      </c>
    </row>
    <row r="55" spans="1:9" ht="25.5" customHeight="1" outlineLevel="3" x14ac:dyDescent="0.25">
      <c r="A55" s="14" t="s">
        <v>18</v>
      </c>
      <c r="B55" s="15" t="s">
        <v>62</v>
      </c>
      <c r="C55" s="16" t="s">
        <v>19</v>
      </c>
      <c r="D55" s="17">
        <v>44919</v>
      </c>
      <c r="E55" s="18">
        <f t="shared" si="0"/>
        <v>44.918999999999997</v>
      </c>
      <c r="F55" s="19">
        <v>0</v>
      </c>
      <c r="G55" s="19">
        <f t="shared" si="1"/>
        <v>0</v>
      </c>
      <c r="H55" s="19">
        <v>0</v>
      </c>
      <c r="I55" s="19">
        <f t="shared" si="2"/>
        <v>0</v>
      </c>
    </row>
    <row r="56" spans="1:9" outlineLevel="2" x14ac:dyDescent="0.25">
      <c r="A56" s="14" t="s">
        <v>63</v>
      </c>
      <c r="B56" s="15" t="s">
        <v>64</v>
      </c>
      <c r="C56" s="16"/>
      <c r="D56" s="17">
        <v>32669476.620000001</v>
      </c>
      <c r="E56" s="18">
        <f t="shared" si="0"/>
        <v>32669.476620000001</v>
      </c>
      <c r="F56" s="19">
        <v>0</v>
      </c>
      <c r="G56" s="19">
        <f t="shared" si="1"/>
        <v>0</v>
      </c>
      <c r="H56" s="19">
        <v>0</v>
      </c>
      <c r="I56" s="19">
        <f t="shared" si="2"/>
        <v>0</v>
      </c>
    </row>
    <row r="57" spans="1:9" ht="30" customHeight="1" outlineLevel="3" x14ac:dyDescent="0.25">
      <c r="A57" s="14" t="s">
        <v>18</v>
      </c>
      <c r="B57" s="15" t="s">
        <v>64</v>
      </c>
      <c r="C57" s="16" t="s">
        <v>19</v>
      </c>
      <c r="D57" s="17">
        <v>32669476.620000001</v>
      </c>
      <c r="E57" s="18">
        <f t="shared" si="0"/>
        <v>32669.476620000001</v>
      </c>
      <c r="F57" s="19">
        <v>0</v>
      </c>
      <c r="G57" s="19">
        <f t="shared" si="1"/>
        <v>0</v>
      </c>
      <c r="H57" s="19">
        <v>0</v>
      </c>
      <c r="I57" s="19">
        <f t="shared" si="2"/>
        <v>0</v>
      </c>
    </row>
    <row r="58" spans="1:9" outlineLevel="1" x14ac:dyDescent="0.25">
      <c r="A58" s="14" t="s">
        <v>65</v>
      </c>
      <c r="B58" s="15" t="s">
        <v>66</v>
      </c>
      <c r="C58" s="16"/>
      <c r="D58" s="17">
        <v>19314566.859999999</v>
      </c>
      <c r="E58" s="18">
        <f t="shared" si="0"/>
        <v>19314.566859999999</v>
      </c>
      <c r="F58" s="19">
        <v>18942972.899999999</v>
      </c>
      <c r="G58" s="19">
        <f t="shared" si="1"/>
        <v>18942.972899999997</v>
      </c>
      <c r="H58" s="19">
        <v>18942972.899999999</v>
      </c>
      <c r="I58" s="19">
        <f t="shared" si="2"/>
        <v>18942.972899999997</v>
      </c>
    </row>
    <row r="59" spans="1:9" ht="25.5" outlineLevel="2" x14ac:dyDescent="0.25">
      <c r="A59" s="14" t="s">
        <v>67</v>
      </c>
      <c r="B59" s="15" t="s">
        <v>68</v>
      </c>
      <c r="C59" s="16"/>
      <c r="D59" s="17">
        <v>16731210.99</v>
      </c>
      <c r="E59" s="18">
        <f t="shared" si="0"/>
        <v>16731.21099</v>
      </c>
      <c r="F59" s="19">
        <v>17402870</v>
      </c>
      <c r="G59" s="19">
        <f t="shared" si="1"/>
        <v>17402.87</v>
      </c>
      <c r="H59" s="19">
        <v>17402870</v>
      </c>
      <c r="I59" s="19">
        <f t="shared" si="2"/>
        <v>17402.87</v>
      </c>
    </row>
    <row r="60" spans="1:9" ht="28.5" customHeight="1" outlineLevel="3" x14ac:dyDescent="0.25">
      <c r="A60" s="14" t="s">
        <v>18</v>
      </c>
      <c r="B60" s="15" t="s">
        <v>68</v>
      </c>
      <c r="C60" s="16" t="s">
        <v>19</v>
      </c>
      <c r="D60" s="17">
        <v>16731210.99</v>
      </c>
      <c r="E60" s="18">
        <f t="shared" si="0"/>
        <v>16731.21099</v>
      </c>
      <c r="F60" s="19">
        <v>17402870</v>
      </c>
      <c r="G60" s="19">
        <f t="shared" si="1"/>
        <v>17402.87</v>
      </c>
      <c r="H60" s="19">
        <v>17402870</v>
      </c>
      <c r="I60" s="19">
        <f t="shared" si="2"/>
        <v>17402.87</v>
      </c>
    </row>
    <row r="61" spans="1:9" ht="25.5" outlineLevel="2" x14ac:dyDescent="0.25">
      <c r="A61" s="14" t="s">
        <v>69</v>
      </c>
      <c r="B61" s="15" t="s">
        <v>70</v>
      </c>
      <c r="C61" s="16"/>
      <c r="D61" s="17">
        <v>522655.87</v>
      </c>
      <c r="E61" s="18">
        <f t="shared" si="0"/>
        <v>522.65587000000005</v>
      </c>
      <c r="F61" s="19">
        <v>264400</v>
      </c>
      <c r="G61" s="19">
        <f t="shared" si="1"/>
        <v>264.39999999999998</v>
      </c>
      <c r="H61" s="19">
        <v>264400</v>
      </c>
      <c r="I61" s="19">
        <f t="shared" si="2"/>
        <v>264.39999999999998</v>
      </c>
    </row>
    <row r="62" spans="1:9" ht="27" customHeight="1" outlineLevel="3" x14ac:dyDescent="0.25">
      <c r="A62" s="14" t="s">
        <v>18</v>
      </c>
      <c r="B62" s="15" t="s">
        <v>70</v>
      </c>
      <c r="C62" s="16" t="s">
        <v>19</v>
      </c>
      <c r="D62" s="17">
        <v>522655.87</v>
      </c>
      <c r="E62" s="18">
        <f t="shared" si="0"/>
        <v>522.65587000000005</v>
      </c>
      <c r="F62" s="19">
        <v>264400</v>
      </c>
      <c r="G62" s="19">
        <f t="shared" si="1"/>
        <v>264.39999999999998</v>
      </c>
      <c r="H62" s="19">
        <v>264400</v>
      </c>
      <c r="I62" s="19">
        <f t="shared" si="2"/>
        <v>264.39999999999998</v>
      </c>
    </row>
    <row r="63" spans="1:9" ht="25.5" outlineLevel="2" x14ac:dyDescent="0.25">
      <c r="A63" s="14" t="s">
        <v>71</v>
      </c>
      <c r="B63" s="15" t="s">
        <v>72</v>
      </c>
      <c r="C63" s="16"/>
      <c r="D63" s="17">
        <v>2060700</v>
      </c>
      <c r="E63" s="18">
        <f t="shared" si="0"/>
        <v>2060.6999999999998</v>
      </c>
      <c r="F63" s="19">
        <v>1275702.8999999999</v>
      </c>
      <c r="G63" s="19">
        <f t="shared" si="1"/>
        <v>1275.7029</v>
      </c>
      <c r="H63" s="19">
        <v>1275702.8999999999</v>
      </c>
      <c r="I63" s="19">
        <f t="shared" si="2"/>
        <v>1275.7029</v>
      </c>
    </row>
    <row r="64" spans="1:9" ht="63.75" outlineLevel="3" x14ac:dyDescent="0.25">
      <c r="A64" s="14" t="s">
        <v>22</v>
      </c>
      <c r="B64" s="15" t="s">
        <v>72</v>
      </c>
      <c r="C64" s="16" t="s">
        <v>23</v>
      </c>
      <c r="D64" s="17">
        <v>2000700</v>
      </c>
      <c r="E64" s="18">
        <f t="shared" si="0"/>
        <v>2000.7</v>
      </c>
      <c r="F64" s="19">
        <v>1275702.8999999999</v>
      </c>
      <c r="G64" s="19">
        <f t="shared" si="1"/>
        <v>1275.7029</v>
      </c>
      <c r="H64" s="19">
        <v>1275702.8999999999</v>
      </c>
      <c r="I64" s="19">
        <f t="shared" si="2"/>
        <v>1275.7029</v>
      </c>
    </row>
    <row r="65" spans="1:9" ht="25.5" outlineLevel="3" x14ac:dyDescent="0.25">
      <c r="A65" s="14" t="s">
        <v>24</v>
      </c>
      <c r="B65" s="15" t="s">
        <v>72</v>
      </c>
      <c r="C65" s="16" t="s">
        <v>25</v>
      </c>
      <c r="D65" s="17">
        <v>60000</v>
      </c>
      <c r="E65" s="18">
        <f t="shared" si="0"/>
        <v>60</v>
      </c>
      <c r="F65" s="19">
        <v>0</v>
      </c>
      <c r="G65" s="19">
        <f t="shared" si="1"/>
        <v>0</v>
      </c>
      <c r="H65" s="19">
        <v>0</v>
      </c>
      <c r="I65" s="19">
        <f t="shared" si="2"/>
        <v>0</v>
      </c>
    </row>
    <row r="66" spans="1:9" outlineLevel="1" x14ac:dyDescent="0.25">
      <c r="A66" s="14" t="s">
        <v>73</v>
      </c>
      <c r="B66" s="15" t="s">
        <v>74</v>
      </c>
      <c r="C66" s="16"/>
      <c r="D66" s="17">
        <v>23023740.489999998</v>
      </c>
      <c r="E66" s="18">
        <f t="shared" si="0"/>
        <v>23023.74049</v>
      </c>
      <c r="F66" s="19">
        <v>21537422</v>
      </c>
      <c r="G66" s="19">
        <f t="shared" si="1"/>
        <v>21537.421999999999</v>
      </c>
      <c r="H66" s="19">
        <v>21537422</v>
      </c>
      <c r="I66" s="19">
        <f t="shared" si="2"/>
        <v>21537.421999999999</v>
      </c>
    </row>
    <row r="67" spans="1:9" ht="51" outlineLevel="2" x14ac:dyDescent="0.25">
      <c r="A67" s="14" t="s">
        <v>75</v>
      </c>
      <c r="B67" s="15" t="s">
        <v>76</v>
      </c>
      <c r="C67" s="16"/>
      <c r="D67" s="17">
        <v>8666027</v>
      </c>
      <c r="E67" s="18">
        <f t="shared" si="0"/>
        <v>8666.027</v>
      </c>
      <c r="F67" s="19">
        <v>6745359</v>
      </c>
      <c r="G67" s="19">
        <f t="shared" si="1"/>
        <v>6745.3590000000004</v>
      </c>
      <c r="H67" s="19">
        <v>6745359</v>
      </c>
      <c r="I67" s="19">
        <f t="shared" si="2"/>
        <v>6745.3590000000004</v>
      </c>
    </row>
    <row r="68" spans="1:9" ht="63.75" outlineLevel="3" x14ac:dyDescent="0.25">
      <c r="A68" s="14" t="s">
        <v>22</v>
      </c>
      <c r="B68" s="15" t="s">
        <v>76</v>
      </c>
      <c r="C68" s="16" t="s">
        <v>23</v>
      </c>
      <c r="D68" s="17">
        <v>7490393</v>
      </c>
      <c r="E68" s="18">
        <f t="shared" si="0"/>
        <v>7490.393</v>
      </c>
      <c r="F68" s="19">
        <v>5680925</v>
      </c>
      <c r="G68" s="19">
        <f t="shared" si="1"/>
        <v>5680.9250000000002</v>
      </c>
      <c r="H68" s="19">
        <v>5680925</v>
      </c>
      <c r="I68" s="19">
        <f t="shared" si="2"/>
        <v>5680.9250000000002</v>
      </c>
    </row>
    <row r="69" spans="1:9" ht="25.5" outlineLevel="3" x14ac:dyDescent="0.25">
      <c r="A69" s="14" t="s">
        <v>24</v>
      </c>
      <c r="B69" s="15" t="s">
        <v>76</v>
      </c>
      <c r="C69" s="16" t="s">
        <v>25</v>
      </c>
      <c r="D69" s="17">
        <v>1148634</v>
      </c>
      <c r="E69" s="18">
        <f t="shared" si="0"/>
        <v>1148.634</v>
      </c>
      <c r="F69" s="19">
        <v>1048634</v>
      </c>
      <c r="G69" s="19">
        <f t="shared" si="1"/>
        <v>1048.634</v>
      </c>
      <c r="H69" s="19">
        <v>1048634</v>
      </c>
      <c r="I69" s="19">
        <f t="shared" si="2"/>
        <v>1048.634</v>
      </c>
    </row>
    <row r="70" spans="1:9" outlineLevel="3" x14ac:dyDescent="0.25">
      <c r="A70" s="14" t="s">
        <v>77</v>
      </c>
      <c r="B70" s="15" t="s">
        <v>76</v>
      </c>
      <c r="C70" s="16" t="s">
        <v>78</v>
      </c>
      <c r="D70" s="17">
        <v>27000</v>
      </c>
      <c r="E70" s="18">
        <f t="shared" si="0"/>
        <v>27</v>
      </c>
      <c r="F70" s="19">
        <v>15800</v>
      </c>
      <c r="G70" s="19">
        <f t="shared" si="1"/>
        <v>15.8</v>
      </c>
      <c r="H70" s="19">
        <v>15800</v>
      </c>
      <c r="I70" s="19">
        <f t="shared" si="2"/>
        <v>15.8</v>
      </c>
    </row>
    <row r="71" spans="1:9" ht="25.5" outlineLevel="2" x14ac:dyDescent="0.25">
      <c r="A71" s="14" t="s">
        <v>79</v>
      </c>
      <c r="B71" s="15" t="s">
        <v>80</v>
      </c>
      <c r="C71" s="16"/>
      <c r="D71" s="17">
        <v>10886013.49</v>
      </c>
      <c r="E71" s="18">
        <f t="shared" si="0"/>
        <v>10886.013489999999</v>
      </c>
      <c r="F71" s="19">
        <v>11185343</v>
      </c>
      <c r="G71" s="19">
        <f t="shared" si="1"/>
        <v>11185.343000000001</v>
      </c>
      <c r="H71" s="19">
        <v>11185343</v>
      </c>
      <c r="I71" s="19">
        <f t="shared" si="2"/>
        <v>11185.343000000001</v>
      </c>
    </row>
    <row r="72" spans="1:9" ht="27.75" customHeight="1" outlineLevel="3" x14ac:dyDescent="0.25">
      <c r="A72" s="14" t="s">
        <v>18</v>
      </c>
      <c r="B72" s="15" t="s">
        <v>80</v>
      </c>
      <c r="C72" s="16" t="s">
        <v>19</v>
      </c>
      <c r="D72" s="17">
        <v>10886013.49</v>
      </c>
      <c r="E72" s="18">
        <f t="shared" si="0"/>
        <v>10886.013489999999</v>
      </c>
      <c r="F72" s="19">
        <v>11185343</v>
      </c>
      <c r="G72" s="19">
        <f t="shared" si="1"/>
        <v>11185.343000000001</v>
      </c>
      <c r="H72" s="19">
        <v>11185343</v>
      </c>
      <c r="I72" s="19">
        <f t="shared" si="2"/>
        <v>11185.343000000001</v>
      </c>
    </row>
    <row r="73" spans="1:9" ht="51" outlineLevel="2" x14ac:dyDescent="0.25">
      <c r="A73" s="14" t="s">
        <v>81</v>
      </c>
      <c r="B73" s="15" t="s">
        <v>82</v>
      </c>
      <c r="C73" s="16"/>
      <c r="D73" s="17">
        <v>3421700</v>
      </c>
      <c r="E73" s="18">
        <f t="shared" si="0"/>
        <v>3421.7</v>
      </c>
      <c r="F73" s="19">
        <v>3556720</v>
      </c>
      <c r="G73" s="19">
        <f t="shared" si="1"/>
        <v>3556.72</v>
      </c>
      <c r="H73" s="19">
        <v>3556720</v>
      </c>
      <c r="I73" s="19">
        <f t="shared" si="2"/>
        <v>3556.72</v>
      </c>
    </row>
    <row r="74" spans="1:9" ht="29.25" customHeight="1" outlineLevel="3" x14ac:dyDescent="0.25">
      <c r="A74" s="14" t="s">
        <v>18</v>
      </c>
      <c r="B74" s="15" t="s">
        <v>82</v>
      </c>
      <c r="C74" s="16" t="s">
        <v>19</v>
      </c>
      <c r="D74" s="17">
        <v>3421700</v>
      </c>
      <c r="E74" s="18">
        <f t="shared" si="0"/>
        <v>3421.7</v>
      </c>
      <c r="F74" s="19">
        <v>3556720</v>
      </c>
      <c r="G74" s="19">
        <f t="shared" si="1"/>
        <v>3556.72</v>
      </c>
      <c r="H74" s="19">
        <v>3556720</v>
      </c>
      <c r="I74" s="19">
        <f t="shared" si="2"/>
        <v>3556.72</v>
      </c>
    </row>
    <row r="75" spans="1:9" ht="38.25" outlineLevel="2" x14ac:dyDescent="0.25">
      <c r="A75" s="14" t="s">
        <v>83</v>
      </c>
      <c r="B75" s="15" t="s">
        <v>84</v>
      </c>
      <c r="C75" s="16"/>
      <c r="D75" s="17">
        <v>50000</v>
      </c>
      <c r="E75" s="18">
        <f t="shared" si="0"/>
        <v>50</v>
      </c>
      <c r="F75" s="19">
        <v>50000</v>
      </c>
      <c r="G75" s="19">
        <f t="shared" si="1"/>
        <v>50</v>
      </c>
      <c r="H75" s="19">
        <v>50000</v>
      </c>
      <c r="I75" s="19">
        <f t="shared" si="2"/>
        <v>50</v>
      </c>
    </row>
    <row r="76" spans="1:9" ht="25.5" outlineLevel="3" x14ac:dyDescent="0.25">
      <c r="A76" s="14" t="s">
        <v>24</v>
      </c>
      <c r="B76" s="15" t="s">
        <v>84</v>
      </c>
      <c r="C76" s="16" t="s">
        <v>25</v>
      </c>
      <c r="D76" s="17">
        <v>50000</v>
      </c>
      <c r="E76" s="18">
        <f t="shared" si="0"/>
        <v>50</v>
      </c>
      <c r="F76" s="19">
        <v>50000</v>
      </c>
      <c r="G76" s="19">
        <f t="shared" si="1"/>
        <v>50</v>
      </c>
      <c r="H76" s="19">
        <v>50000</v>
      </c>
      <c r="I76" s="19">
        <f t="shared" si="2"/>
        <v>50</v>
      </c>
    </row>
    <row r="77" spans="1:9" s="4" customFormat="1" ht="38.25" x14ac:dyDescent="0.2">
      <c r="A77" s="8" t="s">
        <v>85</v>
      </c>
      <c r="B77" s="9" t="s">
        <v>86</v>
      </c>
      <c r="C77" s="10"/>
      <c r="D77" s="11">
        <v>417806977.49000001</v>
      </c>
      <c r="E77" s="12">
        <f t="shared" ref="E77:E140" si="3">D77/1000</f>
        <v>417806.97749000002</v>
      </c>
      <c r="F77" s="13">
        <v>62315960</v>
      </c>
      <c r="G77" s="13">
        <f t="shared" ref="G77:G140" si="4">F77/1000</f>
        <v>62315.96</v>
      </c>
      <c r="H77" s="13">
        <v>62315960</v>
      </c>
      <c r="I77" s="13">
        <f t="shared" ref="I77:I140" si="5">H77/1000</f>
        <v>62315.96</v>
      </c>
    </row>
    <row r="78" spans="1:9" ht="25.5" outlineLevel="1" x14ac:dyDescent="0.25">
      <c r="A78" s="14" t="s">
        <v>87</v>
      </c>
      <c r="B78" s="15" t="s">
        <v>88</v>
      </c>
      <c r="C78" s="16"/>
      <c r="D78" s="17">
        <v>2131897.69</v>
      </c>
      <c r="E78" s="18">
        <f t="shared" si="3"/>
        <v>2131.8976899999998</v>
      </c>
      <c r="F78" s="19">
        <v>1150000</v>
      </c>
      <c r="G78" s="19">
        <f t="shared" si="4"/>
        <v>1150</v>
      </c>
      <c r="H78" s="19">
        <v>1150000</v>
      </c>
      <c r="I78" s="19">
        <f t="shared" si="5"/>
        <v>1150</v>
      </c>
    </row>
    <row r="79" spans="1:9" ht="38.25" outlineLevel="2" x14ac:dyDescent="0.25">
      <c r="A79" s="14" t="s">
        <v>89</v>
      </c>
      <c r="B79" s="15" t="s">
        <v>90</v>
      </c>
      <c r="C79" s="16"/>
      <c r="D79" s="17">
        <v>2106897.69</v>
      </c>
      <c r="E79" s="18">
        <f t="shared" si="3"/>
        <v>2106.8976899999998</v>
      </c>
      <c r="F79" s="19">
        <v>1125000</v>
      </c>
      <c r="G79" s="19">
        <f t="shared" si="4"/>
        <v>1125</v>
      </c>
      <c r="H79" s="19">
        <v>1125000</v>
      </c>
      <c r="I79" s="19">
        <f t="shared" si="5"/>
        <v>1125</v>
      </c>
    </row>
    <row r="80" spans="1:9" ht="28.5" customHeight="1" outlineLevel="3" x14ac:dyDescent="0.25">
      <c r="A80" s="14" t="s">
        <v>18</v>
      </c>
      <c r="B80" s="15" t="s">
        <v>90</v>
      </c>
      <c r="C80" s="16" t="s">
        <v>19</v>
      </c>
      <c r="D80" s="17">
        <v>2106897.69</v>
      </c>
      <c r="E80" s="18">
        <f t="shared" si="3"/>
        <v>2106.8976899999998</v>
      </c>
      <c r="F80" s="19">
        <v>1125000</v>
      </c>
      <c r="G80" s="19">
        <f t="shared" si="4"/>
        <v>1125</v>
      </c>
      <c r="H80" s="19">
        <v>1125000</v>
      </c>
      <c r="I80" s="19">
        <f t="shared" si="5"/>
        <v>1125</v>
      </c>
    </row>
    <row r="81" spans="1:9" ht="53.25" customHeight="1" outlineLevel="2" x14ac:dyDescent="0.25">
      <c r="A81" s="14" t="s">
        <v>91</v>
      </c>
      <c r="B81" s="15" t="s">
        <v>92</v>
      </c>
      <c r="C81" s="16"/>
      <c r="D81" s="17">
        <v>10000</v>
      </c>
      <c r="E81" s="18">
        <f t="shared" si="3"/>
        <v>10</v>
      </c>
      <c r="F81" s="19">
        <v>10000</v>
      </c>
      <c r="G81" s="19">
        <f t="shared" si="4"/>
        <v>10</v>
      </c>
      <c r="H81" s="19">
        <v>10000</v>
      </c>
      <c r="I81" s="19">
        <f t="shared" si="5"/>
        <v>10</v>
      </c>
    </row>
    <row r="82" spans="1:9" ht="25.5" customHeight="1" outlineLevel="3" x14ac:dyDescent="0.25">
      <c r="A82" s="14" t="s">
        <v>18</v>
      </c>
      <c r="B82" s="15" t="s">
        <v>92</v>
      </c>
      <c r="C82" s="16" t="s">
        <v>19</v>
      </c>
      <c r="D82" s="17">
        <v>10000</v>
      </c>
      <c r="E82" s="18">
        <f t="shared" si="3"/>
        <v>10</v>
      </c>
      <c r="F82" s="19">
        <v>10000</v>
      </c>
      <c r="G82" s="19">
        <f t="shared" si="4"/>
        <v>10</v>
      </c>
      <c r="H82" s="19">
        <v>10000</v>
      </c>
      <c r="I82" s="19">
        <f t="shared" si="5"/>
        <v>10</v>
      </c>
    </row>
    <row r="83" spans="1:9" ht="38.25" outlineLevel="2" x14ac:dyDescent="0.25">
      <c r="A83" s="14" t="s">
        <v>93</v>
      </c>
      <c r="B83" s="15" t="s">
        <v>94</v>
      </c>
      <c r="C83" s="16"/>
      <c r="D83" s="17">
        <v>10000</v>
      </c>
      <c r="E83" s="18">
        <f t="shared" si="3"/>
        <v>10</v>
      </c>
      <c r="F83" s="19">
        <v>10000</v>
      </c>
      <c r="G83" s="19">
        <f t="shared" si="4"/>
        <v>10</v>
      </c>
      <c r="H83" s="19">
        <v>10000</v>
      </c>
      <c r="I83" s="19">
        <f t="shared" si="5"/>
        <v>10</v>
      </c>
    </row>
    <row r="84" spans="1:9" ht="30" customHeight="1" outlineLevel="3" x14ac:dyDescent="0.25">
      <c r="A84" s="14" t="s">
        <v>18</v>
      </c>
      <c r="B84" s="15" t="s">
        <v>94</v>
      </c>
      <c r="C84" s="16" t="s">
        <v>19</v>
      </c>
      <c r="D84" s="17">
        <v>10000</v>
      </c>
      <c r="E84" s="18">
        <f t="shared" si="3"/>
        <v>10</v>
      </c>
      <c r="F84" s="19">
        <v>10000</v>
      </c>
      <c r="G84" s="19">
        <f t="shared" si="4"/>
        <v>10</v>
      </c>
      <c r="H84" s="19">
        <v>10000</v>
      </c>
      <c r="I84" s="19">
        <f t="shared" si="5"/>
        <v>10</v>
      </c>
    </row>
    <row r="85" spans="1:9" ht="76.5" outlineLevel="2" x14ac:dyDescent="0.25">
      <c r="A85" s="14" t="s">
        <v>95</v>
      </c>
      <c r="B85" s="15" t="s">
        <v>96</v>
      </c>
      <c r="C85" s="16"/>
      <c r="D85" s="17">
        <v>5000</v>
      </c>
      <c r="E85" s="18">
        <f t="shared" si="3"/>
        <v>5</v>
      </c>
      <c r="F85" s="19">
        <v>5000</v>
      </c>
      <c r="G85" s="19">
        <f t="shared" si="4"/>
        <v>5</v>
      </c>
      <c r="H85" s="19">
        <v>5000</v>
      </c>
      <c r="I85" s="19">
        <f t="shared" si="5"/>
        <v>5</v>
      </c>
    </row>
    <row r="86" spans="1:9" ht="29.25" customHeight="1" outlineLevel="3" x14ac:dyDescent="0.25">
      <c r="A86" s="14" t="s">
        <v>18</v>
      </c>
      <c r="B86" s="15" t="s">
        <v>96</v>
      </c>
      <c r="C86" s="16" t="s">
        <v>19</v>
      </c>
      <c r="D86" s="17">
        <v>5000</v>
      </c>
      <c r="E86" s="18">
        <f t="shared" si="3"/>
        <v>5</v>
      </c>
      <c r="F86" s="19">
        <v>5000</v>
      </c>
      <c r="G86" s="19">
        <f t="shared" si="4"/>
        <v>5</v>
      </c>
      <c r="H86" s="19">
        <v>5000</v>
      </c>
      <c r="I86" s="19">
        <f t="shared" si="5"/>
        <v>5</v>
      </c>
    </row>
    <row r="87" spans="1:9" ht="25.5" outlineLevel="1" x14ac:dyDescent="0.25">
      <c r="A87" s="14" t="s">
        <v>97</v>
      </c>
      <c r="B87" s="15" t="s">
        <v>98</v>
      </c>
      <c r="C87" s="16"/>
      <c r="D87" s="17">
        <v>15878559.189999999</v>
      </c>
      <c r="E87" s="18">
        <f t="shared" si="3"/>
        <v>15878.55919</v>
      </c>
      <c r="F87" s="19">
        <v>315000</v>
      </c>
      <c r="G87" s="19">
        <f t="shared" si="4"/>
        <v>315</v>
      </c>
      <c r="H87" s="19">
        <v>315000</v>
      </c>
      <c r="I87" s="19">
        <f t="shared" si="5"/>
        <v>315</v>
      </c>
    </row>
    <row r="88" spans="1:9" ht="25.5" outlineLevel="2" x14ac:dyDescent="0.25">
      <c r="A88" s="14" t="s">
        <v>99</v>
      </c>
      <c r="B88" s="15" t="s">
        <v>100</v>
      </c>
      <c r="C88" s="16"/>
      <c r="D88" s="17">
        <v>15878559.189999999</v>
      </c>
      <c r="E88" s="18">
        <f t="shared" si="3"/>
        <v>15878.55919</v>
      </c>
      <c r="F88" s="19">
        <v>315000</v>
      </c>
      <c r="G88" s="19">
        <f t="shared" si="4"/>
        <v>315</v>
      </c>
      <c r="H88" s="19">
        <v>315000</v>
      </c>
      <c r="I88" s="19">
        <f t="shared" si="5"/>
        <v>315</v>
      </c>
    </row>
    <row r="89" spans="1:9" ht="25.5" outlineLevel="3" x14ac:dyDescent="0.25">
      <c r="A89" s="14" t="s">
        <v>24</v>
      </c>
      <c r="B89" s="15" t="s">
        <v>100</v>
      </c>
      <c r="C89" s="16" t="s">
        <v>25</v>
      </c>
      <c r="D89" s="17">
        <v>6160</v>
      </c>
      <c r="E89" s="18">
        <f t="shared" si="3"/>
        <v>6.16</v>
      </c>
      <c r="F89" s="19">
        <v>0</v>
      </c>
      <c r="G89" s="19">
        <f t="shared" si="4"/>
        <v>0</v>
      </c>
      <c r="H89" s="19">
        <v>0</v>
      </c>
      <c r="I89" s="19">
        <f t="shared" si="5"/>
        <v>0</v>
      </c>
    </row>
    <row r="90" spans="1:9" ht="14.25" customHeight="1" outlineLevel="3" x14ac:dyDescent="0.25">
      <c r="A90" s="14" t="s">
        <v>26</v>
      </c>
      <c r="B90" s="15" t="s">
        <v>100</v>
      </c>
      <c r="C90" s="16" t="s">
        <v>27</v>
      </c>
      <c r="D90" s="17">
        <v>1811161.62</v>
      </c>
      <c r="E90" s="18">
        <f t="shared" si="3"/>
        <v>1811.1616200000001</v>
      </c>
      <c r="F90" s="19">
        <v>0</v>
      </c>
      <c r="G90" s="19">
        <f t="shared" si="4"/>
        <v>0</v>
      </c>
      <c r="H90" s="19">
        <v>0</v>
      </c>
      <c r="I90" s="19">
        <f t="shared" si="5"/>
        <v>0</v>
      </c>
    </row>
    <row r="91" spans="1:9" ht="28.5" customHeight="1" outlineLevel="3" x14ac:dyDescent="0.25">
      <c r="A91" s="14" t="s">
        <v>18</v>
      </c>
      <c r="B91" s="15" t="s">
        <v>100</v>
      </c>
      <c r="C91" s="16" t="s">
        <v>19</v>
      </c>
      <c r="D91" s="17">
        <v>14061237.57</v>
      </c>
      <c r="E91" s="18">
        <f t="shared" si="3"/>
        <v>14061.237570000001</v>
      </c>
      <c r="F91" s="19">
        <v>315000</v>
      </c>
      <c r="G91" s="19">
        <f t="shared" si="4"/>
        <v>315</v>
      </c>
      <c r="H91" s="19">
        <v>315000</v>
      </c>
      <c r="I91" s="19">
        <f t="shared" si="5"/>
        <v>315</v>
      </c>
    </row>
    <row r="92" spans="1:9" ht="25.5" outlineLevel="1" x14ac:dyDescent="0.25">
      <c r="A92" s="14" t="s">
        <v>101</v>
      </c>
      <c r="B92" s="15" t="s">
        <v>102</v>
      </c>
      <c r="C92" s="16"/>
      <c r="D92" s="17">
        <v>399796520.61000001</v>
      </c>
      <c r="E92" s="18">
        <f t="shared" si="3"/>
        <v>399796.52061000001</v>
      </c>
      <c r="F92" s="19">
        <v>60850960</v>
      </c>
      <c r="G92" s="19">
        <f t="shared" si="4"/>
        <v>60850.96</v>
      </c>
      <c r="H92" s="19">
        <v>60850960</v>
      </c>
      <c r="I92" s="19">
        <f t="shared" si="5"/>
        <v>60850.96</v>
      </c>
    </row>
    <row r="93" spans="1:9" ht="63.75" outlineLevel="2" x14ac:dyDescent="0.25">
      <c r="A93" s="14" t="s">
        <v>103</v>
      </c>
      <c r="B93" s="15" t="s">
        <v>104</v>
      </c>
      <c r="C93" s="16"/>
      <c r="D93" s="17">
        <v>32044046.699999999</v>
      </c>
      <c r="E93" s="18">
        <f t="shared" si="3"/>
        <v>32044.046699999999</v>
      </c>
      <c r="F93" s="19">
        <v>32672870</v>
      </c>
      <c r="G93" s="19">
        <f t="shared" si="4"/>
        <v>32672.87</v>
      </c>
      <c r="H93" s="19">
        <v>32672870</v>
      </c>
      <c r="I93" s="19">
        <f t="shared" si="5"/>
        <v>32672.87</v>
      </c>
    </row>
    <row r="94" spans="1:9" ht="25.5" outlineLevel="3" x14ac:dyDescent="0.25">
      <c r="A94" s="14" t="s">
        <v>24</v>
      </c>
      <c r="B94" s="15" t="s">
        <v>104</v>
      </c>
      <c r="C94" s="16" t="s">
        <v>25</v>
      </c>
      <c r="D94" s="17">
        <v>103655.7</v>
      </c>
      <c r="E94" s="18">
        <f t="shared" si="3"/>
        <v>103.6557</v>
      </c>
      <c r="F94" s="19">
        <v>0</v>
      </c>
      <c r="G94" s="19">
        <f t="shared" si="4"/>
        <v>0</v>
      </c>
      <c r="H94" s="19">
        <v>0</v>
      </c>
      <c r="I94" s="19">
        <f t="shared" si="5"/>
        <v>0</v>
      </c>
    </row>
    <row r="95" spans="1:9" ht="27.75" customHeight="1" outlineLevel="3" x14ac:dyDescent="0.25">
      <c r="A95" s="14" t="s">
        <v>18</v>
      </c>
      <c r="B95" s="15" t="s">
        <v>104</v>
      </c>
      <c r="C95" s="16" t="s">
        <v>19</v>
      </c>
      <c r="D95" s="17">
        <v>31940391</v>
      </c>
      <c r="E95" s="18">
        <f t="shared" si="3"/>
        <v>31940.391</v>
      </c>
      <c r="F95" s="19">
        <v>32672870</v>
      </c>
      <c r="G95" s="19">
        <f t="shared" si="4"/>
        <v>32672.87</v>
      </c>
      <c r="H95" s="19">
        <v>32672870</v>
      </c>
      <c r="I95" s="19">
        <f t="shared" si="5"/>
        <v>32672.87</v>
      </c>
    </row>
    <row r="96" spans="1:9" ht="25.5" outlineLevel="2" x14ac:dyDescent="0.25">
      <c r="A96" s="14" t="s">
        <v>105</v>
      </c>
      <c r="B96" s="15" t="s">
        <v>106</v>
      </c>
      <c r="C96" s="16"/>
      <c r="D96" s="17">
        <v>340560006.00999999</v>
      </c>
      <c r="E96" s="18">
        <f t="shared" si="3"/>
        <v>340560.00601000001</v>
      </c>
      <c r="F96" s="19">
        <v>0</v>
      </c>
      <c r="G96" s="19">
        <f t="shared" si="4"/>
        <v>0</v>
      </c>
      <c r="H96" s="19">
        <v>0</v>
      </c>
      <c r="I96" s="19">
        <f t="shared" si="5"/>
        <v>0</v>
      </c>
    </row>
    <row r="97" spans="1:9" ht="25.5" outlineLevel="3" x14ac:dyDescent="0.25">
      <c r="A97" s="14" t="s">
        <v>107</v>
      </c>
      <c r="B97" s="15" t="s">
        <v>106</v>
      </c>
      <c r="C97" s="16" t="s">
        <v>108</v>
      </c>
      <c r="D97" s="17">
        <v>340560006.00999999</v>
      </c>
      <c r="E97" s="18">
        <f t="shared" si="3"/>
        <v>340560.00601000001</v>
      </c>
      <c r="F97" s="19">
        <v>0</v>
      </c>
      <c r="G97" s="19">
        <f t="shared" si="4"/>
        <v>0</v>
      </c>
      <c r="H97" s="19">
        <v>0</v>
      </c>
      <c r="I97" s="19">
        <f t="shared" si="5"/>
        <v>0</v>
      </c>
    </row>
    <row r="98" spans="1:9" ht="25.5" outlineLevel="2" x14ac:dyDescent="0.25">
      <c r="A98" s="14" t="s">
        <v>109</v>
      </c>
      <c r="B98" s="15" t="s">
        <v>110</v>
      </c>
      <c r="C98" s="16"/>
      <c r="D98" s="17">
        <v>27192467.899999999</v>
      </c>
      <c r="E98" s="18">
        <f t="shared" si="3"/>
        <v>27192.4679</v>
      </c>
      <c r="F98" s="19">
        <v>28178090</v>
      </c>
      <c r="G98" s="19">
        <f t="shared" si="4"/>
        <v>28178.09</v>
      </c>
      <c r="H98" s="19">
        <v>28178090</v>
      </c>
      <c r="I98" s="19">
        <f t="shared" si="5"/>
        <v>28178.09</v>
      </c>
    </row>
    <row r="99" spans="1:9" ht="28.5" customHeight="1" outlineLevel="3" x14ac:dyDescent="0.25">
      <c r="A99" s="14" t="s">
        <v>18</v>
      </c>
      <c r="B99" s="15" t="s">
        <v>110</v>
      </c>
      <c r="C99" s="16" t="s">
        <v>19</v>
      </c>
      <c r="D99" s="17">
        <v>27192467.899999999</v>
      </c>
      <c r="E99" s="18">
        <f t="shared" si="3"/>
        <v>27192.4679</v>
      </c>
      <c r="F99" s="19">
        <v>28178090</v>
      </c>
      <c r="G99" s="19">
        <f t="shared" si="4"/>
        <v>28178.09</v>
      </c>
      <c r="H99" s="19">
        <v>28178090</v>
      </c>
      <c r="I99" s="19">
        <f t="shared" si="5"/>
        <v>28178.09</v>
      </c>
    </row>
    <row r="100" spans="1:9" s="4" customFormat="1" ht="25.5" x14ac:dyDescent="0.2">
      <c r="A100" s="8" t="s">
        <v>111</v>
      </c>
      <c r="B100" s="9" t="s">
        <v>112</v>
      </c>
      <c r="C100" s="10"/>
      <c r="D100" s="11">
        <v>277018678.06999999</v>
      </c>
      <c r="E100" s="12">
        <f t="shared" si="3"/>
        <v>277018.67806999997</v>
      </c>
      <c r="F100" s="13">
        <v>257323863.27000001</v>
      </c>
      <c r="G100" s="13">
        <f>F100/1000+36500</f>
        <v>293823.86326999997</v>
      </c>
      <c r="H100" s="13">
        <v>257333165.59999999</v>
      </c>
      <c r="I100" s="13">
        <f t="shared" si="5"/>
        <v>257333.16560000001</v>
      </c>
    </row>
    <row r="101" spans="1:9" ht="25.5" outlineLevel="1" x14ac:dyDescent="0.25">
      <c r="A101" s="14" t="s">
        <v>113</v>
      </c>
      <c r="B101" s="15" t="s">
        <v>114</v>
      </c>
      <c r="C101" s="16"/>
      <c r="D101" s="17">
        <v>37837218.329999998</v>
      </c>
      <c r="E101" s="18">
        <f t="shared" si="3"/>
        <v>37837.218329999996</v>
      </c>
      <c r="F101" s="19">
        <v>38316417.509999998</v>
      </c>
      <c r="G101" s="19">
        <f t="shared" si="4"/>
        <v>38316.417509999999</v>
      </c>
      <c r="H101" s="19">
        <v>38316417.509999998</v>
      </c>
      <c r="I101" s="19">
        <f t="shared" si="5"/>
        <v>38316.417509999999</v>
      </c>
    </row>
    <row r="102" spans="1:9" outlineLevel="2" x14ac:dyDescent="0.25">
      <c r="A102" s="14" t="s">
        <v>115</v>
      </c>
      <c r="B102" s="15" t="s">
        <v>116</v>
      </c>
      <c r="C102" s="16"/>
      <c r="D102" s="17">
        <v>37837218.329999998</v>
      </c>
      <c r="E102" s="18">
        <f t="shared" si="3"/>
        <v>37837.218329999996</v>
      </c>
      <c r="F102" s="19">
        <v>38316417.509999998</v>
      </c>
      <c r="G102" s="19">
        <f t="shared" si="4"/>
        <v>38316.417509999999</v>
      </c>
      <c r="H102" s="19">
        <v>38316417.509999998</v>
      </c>
      <c r="I102" s="19">
        <f t="shared" si="5"/>
        <v>38316.417509999999</v>
      </c>
    </row>
    <row r="103" spans="1:9" ht="28.5" customHeight="1" outlineLevel="3" x14ac:dyDescent="0.25">
      <c r="A103" s="14" t="s">
        <v>18</v>
      </c>
      <c r="B103" s="15" t="s">
        <v>116</v>
      </c>
      <c r="C103" s="16" t="s">
        <v>19</v>
      </c>
      <c r="D103" s="17">
        <v>37837218.329999998</v>
      </c>
      <c r="E103" s="18">
        <f t="shared" si="3"/>
        <v>37837.218329999996</v>
      </c>
      <c r="F103" s="19">
        <v>38316417.509999998</v>
      </c>
      <c r="G103" s="19">
        <f t="shared" si="4"/>
        <v>38316.417509999999</v>
      </c>
      <c r="H103" s="19">
        <v>38316417.509999998</v>
      </c>
      <c r="I103" s="19">
        <f t="shared" si="5"/>
        <v>38316.417509999999</v>
      </c>
    </row>
    <row r="104" spans="1:9" ht="25.5" outlineLevel="1" x14ac:dyDescent="0.25">
      <c r="A104" s="14" t="s">
        <v>117</v>
      </c>
      <c r="B104" s="15" t="s">
        <v>118</v>
      </c>
      <c r="C104" s="16"/>
      <c r="D104" s="17">
        <v>132742371.56</v>
      </c>
      <c r="E104" s="18">
        <f t="shared" si="3"/>
        <v>132742.37156</v>
      </c>
      <c r="F104" s="19">
        <v>124797792.16</v>
      </c>
      <c r="G104" s="19">
        <f t="shared" si="4"/>
        <v>124797.79216</v>
      </c>
      <c r="H104" s="19">
        <v>124807094.48999999</v>
      </c>
      <c r="I104" s="19">
        <f t="shared" si="5"/>
        <v>124807.09448999999</v>
      </c>
    </row>
    <row r="105" spans="1:9" outlineLevel="2" x14ac:dyDescent="0.25">
      <c r="A105" s="14" t="s">
        <v>119</v>
      </c>
      <c r="B105" s="15" t="s">
        <v>120</v>
      </c>
      <c r="C105" s="16"/>
      <c r="D105" s="17">
        <v>38186625.789999999</v>
      </c>
      <c r="E105" s="18">
        <f t="shared" si="3"/>
        <v>38186.625789999998</v>
      </c>
      <c r="F105" s="19">
        <v>36136792.159999996</v>
      </c>
      <c r="G105" s="19">
        <f t="shared" si="4"/>
        <v>36136.792159999997</v>
      </c>
      <c r="H105" s="19">
        <v>36146094.490000002</v>
      </c>
      <c r="I105" s="19">
        <f t="shared" si="5"/>
        <v>36146.094490000003</v>
      </c>
    </row>
    <row r="106" spans="1:9" ht="27.75" customHeight="1" outlineLevel="3" x14ac:dyDescent="0.25">
      <c r="A106" s="14" t="s">
        <v>18</v>
      </c>
      <c r="B106" s="15" t="s">
        <v>120</v>
      </c>
      <c r="C106" s="16" t="s">
        <v>19</v>
      </c>
      <c r="D106" s="17">
        <v>38186625.789999999</v>
      </c>
      <c r="E106" s="18">
        <f t="shared" si="3"/>
        <v>38186.625789999998</v>
      </c>
      <c r="F106" s="19">
        <v>36136792.159999996</v>
      </c>
      <c r="G106" s="19">
        <f t="shared" si="4"/>
        <v>36136.792159999997</v>
      </c>
      <c r="H106" s="19">
        <v>36146094.490000002</v>
      </c>
      <c r="I106" s="19">
        <f t="shared" si="5"/>
        <v>36146.094490000003</v>
      </c>
    </row>
    <row r="107" spans="1:9" outlineLevel="2" x14ac:dyDescent="0.25">
      <c r="A107" s="14" t="s">
        <v>121</v>
      </c>
      <c r="B107" s="15" t="s">
        <v>122</v>
      </c>
      <c r="C107" s="16"/>
      <c r="D107" s="17">
        <v>94555745.769999996</v>
      </c>
      <c r="E107" s="18">
        <f t="shared" si="3"/>
        <v>94555.745769999994</v>
      </c>
      <c r="F107" s="19">
        <v>88661000</v>
      </c>
      <c r="G107" s="19">
        <f t="shared" si="4"/>
        <v>88661</v>
      </c>
      <c r="H107" s="19">
        <v>88661000</v>
      </c>
      <c r="I107" s="19">
        <f t="shared" si="5"/>
        <v>88661</v>
      </c>
    </row>
    <row r="108" spans="1:9" ht="25.5" outlineLevel="3" x14ac:dyDescent="0.25">
      <c r="A108" s="14" t="s">
        <v>24</v>
      </c>
      <c r="B108" s="15" t="s">
        <v>122</v>
      </c>
      <c r="C108" s="16" t="s">
        <v>25</v>
      </c>
      <c r="D108" s="17">
        <v>191600</v>
      </c>
      <c r="E108" s="18">
        <f t="shared" si="3"/>
        <v>191.6</v>
      </c>
      <c r="F108" s="19">
        <v>191600</v>
      </c>
      <c r="G108" s="19">
        <f t="shared" si="4"/>
        <v>191.6</v>
      </c>
      <c r="H108" s="19">
        <v>191600</v>
      </c>
      <c r="I108" s="19">
        <f t="shared" si="5"/>
        <v>191.6</v>
      </c>
    </row>
    <row r="109" spans="1:9" ht="28.5" customHeight="1" outlineLevel="3" x14ac:dyDescent="0.25">
      <c r="A109" s="14" t="s">
        <v>18</v>
      </c>
      <c r="B109" s="15" t="s">
        <v>122</v>
      </c>
      <c r="C109" s="16" t="s">
        <v>19</v>
      </c>
      <c r="D109" s="17">
        <v>94364145.769999996</v>
      </c>
      <c r="E109" s="18">
        <f t="shared" si="3"/>
        <v>94364.145770000003</v>
      </c>
      <c r="F109" s="19">
        <v>88469400</v>
      </c>
      <c r="G109" s="19">
        <f t="shared" si="4"/>
        <v>88469.4</v>
      </c>
      <c r="H109" s="19">
        <v>88469400</v>
      </c>
      <c r="I109" s="19">
        <f t="shared" si="5"/>
        <v>88469.4</v>
      </c>
    </row>
    <row r="110" spans="1:9" ht="25.5" outlineLevel="1" x14ac:dyDescent="0.25">
      <c r="A110" s="14" t="s">
        <v>123</v>
      </c>
      <c r="B110" s="15" t="s">
        <v>124</v>
      </c>
      <c r="C110" s="16"/>
      <c r="D110" s="17">
        <v>54381848</v>
      </c>
      <c r="E110" s="18">
        <f t="shared" si="3"/>
        <v>54381.847999999998</v>
      </c>
      <c r="F110" s="19">
        <v>46559050</v>
      </c>
      <c r="G110" s="19">
        <f>F110/1000+36500</f>
        <v>83059.05</v>
      </c>
      <c r="H110" s="19">
        <v>46559050</v>
      </c>
      <c r="I110" s="19">
        <f t="shared" si="5"/>
        <v>46559.05</v>
      </c>
    </row>
    <row r="111" spans="1:9" outlineLevel="2" x14ac:dyDescent="0.25">
      <c r="A111" s="14" t="s">
        <v>125</v>
      </c>
      <c r="B111" s="15" t="s">
        <v>126</v>
      </c>
      <c r="C111" s="16"/>
      <c r="D111" s="17">
        <v>54381848</v>
      </c>
      <c r="E111" s="18">
        <f t="shared" si="3"/>
        <v>54381.847999999998</v>
      </c>
      <c r="F111" s="19">
        <v>46559050</v>
      </c>
      <c r="G111" s="19">
        <f>F111/1000+36500</f>
        <v>83059.05</v>
      </c>
      <c r="H111" s="19">
        <v>46559050</v>
      </c>
      <c r="I111" s="19">
        <f t="shared" si="5"/>
        <v>46559.05</v>
      </c>
    </row>
    <row r="112" spans="1:9" ht="29.25" customHeight="1" outlineLevel="3" x14ac:dyDescent="0.25">
      <c r="A112" s="14" t="s">
        <v>18</v>
      </c>
      <c r="B112" s="15" t="s">
        <v>126</v>
      </c>
      <c r="C112" s="16" t="s">
        <v>19</v>
      </c>
      <c r="D112" s="17">
        <v>54381848</v>
      </c>
      <c r="E112" s="18">
        <f t="shared" si="3"/>
        <v>54381.847999999998</v>
      </c>
      <c r="F112" s="19">
        <v>46559050</v>
      </c>
      <c r="G112" s="19">
        <f>F112/1000+36500</f>
        <v>83059.05</v>
      </c>
      <c r="H112" s="19">
        <v>46559050</v>
      </c>
      <c r="I112" s="19">
        <f t="shared" si="5"/>
        <v>46559.05</v>
      </c>
    </row>
    <row r="113" spans="1:9" ht="25.5" outlineLevel="1" x14ac:dyDescent="0.25">
      <c r="A113" s="14" t="s">
        <v>127</v>
      </c>
      <c r="B113" s="15" t="s">
        <v>128</v>
      </c>
      <c r="C113" s="16"/>
      <c r="D113" s="17">
        <v>4005000</v>
      </c>
      <c r="E113" s="18">
        <f t="shared" si="3"/>
        <v>4005</v>
      </c>
      <c r="F113" s="19">
        <v>0</v>
      </c>
      <c r="G113" s="19">
        <f t="shared" si="4"/>
        <v>0</v>
      </c>
      <c r="H113" s="19">
        <v>0</v>
      </c>
      <c r="I113" s="19">
        <f t="shared" si="5"/>
        <v>0</v>
      </c>
    </row>
    <row r="114" spans="1:9" ht="25.5" outlineLevel="2" x14ac:dyDescent="0.25">
      <c r="A114" s="14" t="s">
        <v>129</v>
      </c>
      <c r="B114" s="15" t="s">
        <v>130</v>
      </c>
      <c r="C114" s="16"/>
      <c r="D114" s="17">
        <v>4005000</v>
      </c>
      <c r="E114" s="18">
        <f t="shared" si="3"/>
        <v>4005</v>
      </c>
      <c r="F114" s="19">
        <v>0</v>
      </c>
      <c r="G114" s="19">
        <f t="shared" si="4"/>
        <v>0</v>
      </c>
      <c r="H114" s="19">
        <v>0</v>
      </c>
      <c r="I114" s="19">
        <f t="shared" si="5"/>
        <v>0</v>
      </c>
    </row>
    <row r="115" spans="1:9" ht="25.5" outlineLevel="3" x14ac:dyDescent="0.25">
      <c r="A115" s="14" t="s">
        <v>24</v>
      </c>
      <c r="B115" s="15" t="s">
        <v>130</v>
      </c>
      <c r="C115" s="16" t="s">
        <v>25</v>
      </c>
      <c r="D115" s="17">
        <v>4005000</v>
      </c>
      <c r="E115" s="18">
        <f t="shared" si="3"/>
        <v>4005</v>
      </c>
      <c r="F115" s="19">
        <v>0</v>
      </c>
      <c r="G115" s="19">
        <f t="shared" si="4"/>
        <v>0</v>
      </c>
      <c r="H115" s="19">
        <v>0</v>
      </c>
      <c r="I115" s="19">
        <f t="shared" si="5"/>
        <v>0</v>
      </c>
    </row>
    <row r="116" spans="1:9" ht="25.5" outlineLevel="1" x14ac:dyDescent="0.25">
      <c r="A116" s="14" t="s">
        <v>131</v>
      </c>
      <c r="B116" s="15" t="s">
        <v>132</v>
      </c>
      <c r="C116" s="16"/>
      <c r="D116" s="17">
        <v>3000000</v>
      </c>
      <c r="E116" s="18">
        <f t="shared" si="3"/>
        <v>3000</v>
      </c>
      <c r="F116" s="19">
        <v>3000000</v>
      </c>
      <c r="G116" s="19">
        <f t="shared" si="4"/>
        <v>3000</v>
      </c>
      <c r="H116" s="19">
        <v>3000000</v>
      </c>
      <c r="I116" s="19">
        <f t="shared" si="5"/>
        <v>3000</v>
      </c>
    </row>
    <row r="117" spans="1:9" ht="38.25" outlineLevel="2" x14ac:dyDescent="0.25">
      <c r="A117" s="14" t="s">
        <v>133</v>
      </c>
      <c r="B117" s="15" t="s">
        <v>134</v>
      </c>
      <c r="C117" s="16"/>
      <c r="D117" s="17">
        <v>3000000</v>
      </c>
      <c r="E117" s="18">
        <f t="shared" si="3"/>
        <v>3000</v>
      </c>
      <c r="F117" s="19">
        <v>3000000</v>
      </c>
      <c r="G117" s="19">
        <f t="shared" si="4"/>
        <v>3000</v>
      </c>
      <c r="H117" s="19">
        <v>3000000</v>
      </c>
      <c r="I117" s="19">
        <f t="shared" si="5"/>
        <v>3000</v>
      </c>
    </row>
    <row r="118" spans="1:9" ht="29.25" customHeight="1" outlineLevel="3" x14ac:dyDescent="0.25">
      <c r="A118" s="14" t="s">
        <v>18</v>
      </c>
      <c r="B118" s="15" t="s">
        <v>134</v>
      </c>
      <c r="C118" s="16" t="s">
        <v>19</v>
      </c>
      <c r="D118" s="17">
        <v>3000000</v>
      </c>
      <c r="E118" s="18">
        <f t="shared" si="3"/>
        <v>3000</v>
      </c>
      <c r="F118" s="19">
        <v>3000000</v>
      </c>
      <c r="G118" s="19">
        <f t="shared" si="4"/>
        <v>3000</v>
      </c>
      <c r="H118" s="19">
        <v>3000000</v>
      </c>
      <c r="I118" s="19">
        <f t="shared" si="5"/>
        <v>3000</v>
      </c>
    </row>
    <row r="119" spans="1:9" outlineLevel="1" x14ac:dyDescent="0.25">
      <c r="A119" s="14" t="s">
        <v>135</v>
      </c>
      <c r="B119" s="15" t="s">
        <v>136</v>
      </c>
      <c r="C119" s="16"/>
      <c r="D119" s="17">
        <v>45052240.18</v>
      </c>
      <c r="E119" s="18">
        <f t="shared" si="3"/>
        <v>45052.240180000001</v>
      </c>
      <c r="F119" s="19">
        <v>44650603.600000001</v>
      </c>
      <c r="G119" s="19">
        <f t="shared" si="4"/>
        <v>44650.603600000002</v>
      </c>
      <c r="H119" s="19">
        <v>44650603.600000001</v>
      </c>
      <c r="I119" s="19">
        <f t="shared" si="5"/>
        <v>44650.603600000002</v>
      </c>
    </row>
    <row r="120" spans="1:9" outlineLevel="2" x14ac:dyDescent="0.25">
      <c r="A120" s="14" t="s">
        <v>137</v>
      </c>
      <c r="B120" s="15" t="s">
        <v>138</v>
      </c>
      <c r="C120" s="16"/>
      <c r="D120" s="17">
        <v>45052240.18</v>
      </c>
      <c r="E120" s="18">
        <f t="shared" si="3"/>
        <v>45052.240180000001</v>
      </c>
      <c r="F120" s="19">
        <v>44650603.600000001</v>
      </c>
      <c r="G120" s="19">
        <f t="shared" si="4"/>
        <v>44650.603600000002</v>
      </c>
      <c r="H120" s="19">
        <v>44650603.600000001</v>
      </c>
      <c r="I120" s="19">
        <f t="shared" si="5"/>
        <v>44650.603600000002</v>
      </c>
    </row>
    <row r="121" spans="1:9" ht="63.75" outlineLevel="3" x14ac:dyDescent="0.25">
      <c r="A121" s="14" t="s">
        <v>22</v>
      </c>
      <c r="B121" s="15" t="s">
        <v>138</v>
      </c>
      <c r="C121" s="16" t="s">
        <v>23</v>
      </c>
      <c r="D121" s="17">
        <v>44791210.579999998</v>
      </c>
      <c r="E121" s="18">
        <f t="shared" si="3"/>
        <v>44791.210579999999</v>
      </c>
      <c r="F121" s="19">
        <v>44459603.600000001</v>
      </c>
      <c r="G121" s="19">
        <f t="shared" si="4"/>
        <v>44459.603600000002</v>
      </c>
      <c r="H121" s="19">
        <v>44459603.600000001</v>
      </c>
      <c r="I121" s="19">
        <f t="shared" si="5"/>
        <v>44459.603600000002</v>
      </c>
    </row>
    <row r="122" spans="1:9" ht="25.5" outlineLevel="3" x14ac:dyDescent="0.25">
      <c r="A122" s="14" t="s">
        <v>24</v>
      </c>
      <c r="B122" s="15" t="s">
        <v>138</v>
      </c>
      <c r="C122" s="16" t="s">
        <v>25</v>
      </c>
      <c r="D122" s="17">
        <v>261029.6</v>
      </c>
      <c r="E122" s="18">
        <f t="shared" si="3"/>
        <v>261.02960000000002</v>
      </c>
      <c r="F122" s="19">
        <v>191000</v>
      </c>
      <c r="G122" s="19">
        <f t="shared" si="4"/>
        <v>191</v>
      </c>
      <c r="H122" s="19">
        <v>191000</v>
      </c>
      <c r="I122" s="19">
        <f t="shared" si="5"/>
        <v>191</v>
      </c>
    </row>
    <row r="123" spans="1:9" s="4" customFormat="1" ht="25.5" x14ac:dyDescent="0.2">
      <c r="A123" s="8" t="s">
        <v>139</v>
      </c>
      <c r="B123" s="9" t="s">
        <v>140</v>
      </c>
      <c r="C123" s="10"/>
      <c r="D123" s="11">
        <v>34237169.689999998</v>
      </c>
      <c r="E123" s="12">
        <f t="shared" si="3"/>
        <v>34237.169689999995</v>
      </c>
      <c r="F123" s="13">
        <v>20949199.960000001</v>
      </c>
      <c r="G123" s="13">
        <f t="shared" si="4"/>
        <v>20949.199960000002</v>
      </c>
      <c r="H123" s="13">
        <v>10930800.529999999</v>
      </c>
      <c r="I123" s="13">
        <f t="shared" si="5"/>
        <v>10930.800529999999</v>
      </c>
    </row>
    <row r="124" spans="1:9" ht="13.5" customHeight="1" outlineLevel="1" x14ac:dyDescent="0.25">
      <c r="A124" s="14" t="s">
        <v>141</v>
      </c>
      <c r="B124" s="15" t="s">
        <v>142</v>
      </c>
      <c r="C124" s="16"/>
      <c r="D124" s="17">
        <v>16413626</v>
      </c>
      <c r="E124" s="18">
        <f t="shared" si="3"/>
        <v>16413.626</v>
      </c>
      <c r="F124" s="19">
        <v>9876648.5800000001</v>
      </c>
      <c r="G124" s="19">
        <f t="shared" si="4"/>
        <v>9876.6485800000009</v>
      </c>
      <c r="H124" s="19">
        <v>4994564.21</v>
      </c>
      <c r="I124" s="19">
        <f t="shared" si="5"/>
        <v>4994.5642099999995</v>
      </c>
    </row>
    <row r="125" spans="1:9" ht="38.25" outlineLevel="1" x14ac:dyDescent="0.25">
      <c r="A125" s="14" t="s">
        <v>143</v>
      </c>
      <c r="B125" s="15" t="s">
        <v>144</v>
      </c>
      <c r="C125" s="16"/>
      <c r="D125" s="17"/>
      <c r="E125" s="18">
        <f>E126</f>
        <v>12835.026</v>
      </c>
      <c r="F125" s="19"/>
      <c r="G125" s="19">
        <f>G126</f>
        <v>7777.1583799999999</v>
      </c>
      <c r="H125" s="19"/>
      <c r="I125" s="19">
        <f>I126</f>
        <v>3333.0684100000003</v>
      </c>
    </row>
    <row r="126" spans="1:9" ht="27.75" customHeight="1" outlineLevel="3" x14ac:dyDescent="0.25">
      <c r="A126" s="14" t="s">
        <v>18</v>
      </c>
      <c r="B126" s="15" t="s">
        <v>145</v>
      </c>
      <c r="C126" s="16" t="s">
        <v>19</v>
      </c>
      <c r="D126" s="17">
        <v>12835026</v>
      </c>
      <c r="E126" s="18">
        <f t="shared" si="3"/>
        <v>12835.026</v>
      </c>
      <c r="F126" s="19">
        <v>7777158.3799999999</v>
      </c>
      <c r="G126" s="19">
        <f t="shared" si="4"/>
        <v>7777.1583799999999</v>
      </c>
      <c r="H126" s="19">
        <v>3333068.41</v>
      </c>
      <c r="I126" s="19">
        <f t="shared" si="5"/>
        <v>3333.0684100000003</v>
      </c>
    </row>
    <row r="127" spans="1:9" ht="25.5" outlineLevel="2" x14ac:dyDescent="0.25">
      <c r="A127" s="14" t="s">
        <v>146</v>
      </c>
      <c r="B127" s="15" t="s">
        <v>147</v>
      </c>
      <c r="C127" s="16"/>
      <c r="D127" s="17">
        <v>15000</v>
      </c>
      <c r="E127" s="18">
        <f t="shared" si="3"/>
        <v>15</v>
      </c>
      <c r="F127" s="19">
        <v>45000</v>
      </c>
      <c r="G127" s="19">
        <f t="shared" si="4"/>
        <v>45</v>
      </c>
      <c r="H127" s="19">
        <v>45000</v>
      </c>
      <c r="I127" s="19">
        <f t="shared" si="5"/>
        <v>45</v>
      </c>
    </row>
    <row r="128" spans="1:9" ht="25.5" outlineLevel="3" x14ac:dyDescent="0.25">
      <c r="A128" s="14" t="s">
        <v>24</v>
      </c>
      <c r="B128" s="15" t="s">
        <v>147</v>
      </c>
      <c r="C128" s="16" t="s">
        <v>25</v>
      </c>
      <c r="D128" s="17">
        <v>15000</v>
      </c>
      <c r="E128" s="18">
        <f t="shared" si="3"/>
        <v>15</v>
      </c>
      <c r="F128" s="19">
        <v>45000</v>
      </c>
      <c r="G128" s="19">
        <f t="shared" si="4"/>
        <v>45</v>
      </c>
      <c r="H128" s="19">
        <v>45000</v>
      </c>
      <c r="I128" s="19">
        <f t="shared" si="5"/>
        <v>45</v>
      </c>
    </row>
    <row r="129" spans="1:9" ht="76.5" outlineLevel="2" x14ac:dyDescent="0.25">
      <c r="A129" s="14" t="s">
        <v>148</v>
      </c>
      <c r="B129" s="15" t="s">
        <v>149</v>
      </c>
      <c r="C129" s="16"/>
      <c r="D129" s="17">
        <v>3563600</v>
      </c>
      <c r="E129" s="18">
        <f t="shared" si="3"/>
        <v>3563.6</v>
      </c>
      <c r="F129" s="19">
        <v>2054490.2</v>
      </c>
      <c r="G129" s="19">
        <f t="shared" si="4"/>
        <v>2054.4901999999997</v>
      </c>
      <c r="H129" s="19">
        <v>1616495.8</v>
      </c>
      <c r="I129" s="19">
        <f t="shared" si="5"/>
        <v>1616.4958000000001</v>
      </c>
    </row>
    <row r="130" spans="1:9" ht="63.75" outlineLevel="3" x14ac:dyDescent="0.25">
      <c r="A130" s="14" t="s">
        <v>22</v>
      </c>
      <c r="B130" s="15" t="s">
        <v>149</v>
      </c>
      <c r="C130" s="16" t="s">
        <v>23</v>
      </c>
      <c r="D130" s="17">
        <v>1917800</v>
      </c>
      <c r="E130" s="18">
        <f t="shared" si="3"/>
        <v>1917.8</v>
      </c>
      <c r="F130" s="19">
        <v>1288000</v>
      </c>
      <c r="G130" s="19">
        <f t="shared" si="4"/>
        <v>1288</v>
      </c>
      <c r="H130" s="19">
        <v>1288000</v>
      </c>
      <c r="I130" s="19">
        <f t="shared" si="5"/>
        <v>1288</v>
      </c>
    </row>
    <row r="131" spans="1:9" ht="25.5" outlineLevel="3" x14ac:dyDescent="0.25">
      <c r="A131" s="14" t="s">
        <v>24</v>
      </c>
      <c r="B131" s="15" t="s">
        <v>149</v>
      </c>
      <c r="C131" s="16" t="s">
        <v>25</v>
      </c>
      <c r="D131" s="17">
        <v>1645800</v>
      </c>
      <c r="E131" s="18">
        <f t="shared" si="3"/>
        <v>1645.8</v>
      </c>
      <c r="F131" s="19">
        <v>766490.2</v>
      </c>
      <c r="G131" s="19">
        <f t="shared" si="4"/>
        <v>766.49019999999996</v>
      </c>
      <c r="H131" s="19">
        <v>328495.8</v>
      </c>
      <c r="I131" s="19">
        <f t="shared" si="5"/>
        <v>328.49579999999997</v>
      </c>
    </row>
    <row r="132" spans="1:9" ht="38.25" outlineLevel="1" x14ac:dyDescent="0.25">
      <c r="A132" s="14" t="s">
        <v>150</v>
      </c>
      <c r="B132" s="15" t="s">
        <v>151</v>
      </c>
      <c r="C132" s="16"/>
      <c r="D132" s="17">
        <v>2153300</v>
      </c>
      <c r="E132" s="18">
        <f t="shared" si="3"/>
        <v>2153.3000000000002</v>
      </c>
      <c r="F132" s="19">
        <v>2084000</v>
      </c>
      <c r="G132" s="19">
        <f t="shared" si="4"/>
        <v>2084</v>
      </c>
      <c r="H132" s="19">
        <v>2084000</v>
      </c>
      <c r="I132" s="19">
        <f t="shared" si="5"/>
        <v>2084</v>
      </c>
    </row>
    <row r="133" spans="1:9" ht="25.5" outlineLevel="2" x14ac:dyDescent="0.25">
      <c r="A133" s="14" t="s">
        <v>152</v>
      </c>
      <c r="B133" s="15" t="s">
        <v>153</v>
      </c>
      <c r="C133" s="16"/>
      <c r="D133" s="17">
        <v>480000</v>
      </c>
      <c r="E133" s="18">
        <f t="shared" si="3"/>
        <v>480</v>
      </c>
      <c r="F133" s="19">
        <v>480000</v>
      </c>
      <c r="G133" s="19">
        <f t="shared" si="4"/>
        <v>480</v>
      </c>
      <c r="H133" s="19">
        <v>480000</v>
      </c>
      <c r="I133" s="19">
        <f t="shared" si="5"/>
        <v>480</v>
      </c>
    </row>
    <row r="134" spans="1:9" ht="14.25" customHeight="1" outlineLevel="3" x14ac:dyDescent="0.25">
      <c r="A134" s="14" t="s">
        <v>26</v>
      </c>
      <c r="B134" s="15" t="s">
        <v>153</v>
      </c>
      <c r="C134" s="16" t="s">
        <v>27</v>
      </c>
      <c r="D134" s="17">
        <v>480000</v>
      </c>
      <c r="E134" s="18">
        <f t="shared" si="3"/>
        <v>480</v>
      </c>
      <c r="F134" s="19">
        <v>480000</v>
      </c>
      <c r="G134" s="19">
        <f t="shared" si="4"/>
        <v>480</v>
      </c>
      <c r="H134" s="19">
        <v>480000</v>
      </c>
      <c r="I134" s="19">
        <f t="shared" si="5"/>
        <v>480</v>
      </c>
    </row>
    <row r="135" spans="1:9" ht="25.5" outlineLevel="2" x14ac:dyDescent="0.25">
      <c r="A135" s="14" t="s">
        <v>154</v>
      </c>
      <c r="B135" s="15" t="s">
        <v>155</v>
      </c>
      <c r="C135" s="16"/>
      <c r="D135" s="17">
        <v>1673300</v>
      </c>
      <c r="E135" s="18">
        <f t="shared" si="3"/>
        <v>1673.3</v>
      </c>
      <c r="F135" s="19">
        <v>1604000</v>
      </c>
      <c r="G135" s="19">
        <f t="shared" si="4"/>
        <v>1604</v>
      </c>
      <c r="H135" s="19">
        <v>1604000</v>
      </c>
      <c r="I135" s="19">
        <f t="shared" si="5"/>
        <v>1604</v>
      </c>
    </row>
    <row r="136" spans="1:9" ht="14.25" customHeight="1" outlineLevel="3" x14ac:dyDescent="0.25">
      <c r="A136" s="14" t="s">
        <v>26</v>
      </c>
      <c r="B136" s="15" t="s">
        <v>155</v>
      </c>
      <c r="C136" s="16" t="s">
        <v>27</v>
      </c>
      <c r="D136" s="17">
        <v>1673300</v>
      </c>
      <c r="E136" s="18">
        <f t="shared" si="3"/>
        <v>1673.3</v>
      </c>
      <c r="F136" s="19">
        <v>1604000</v>
      </c>
      <c r="G136" s="19">
        <f t="shared" si="4"/>
        <v>1604</v>
      </c>
      <c r="H136" s="19">
        <v>1604000</v>
      </c>
      <c r="I136" s="19">
        <f t="shared" si="5"/>
        <v>1604</v>
      </c>
    </row>
    <row r="137" spans="1:9" ht="38.25" outlineLevel="1" x14ac:dyDescent="0.25">
      <c r="A137" s="14" t="s">
        <v>156</v>
      </c>
      <c r="B137" s="15" t="s">
        <v>157</v>
      </c>
      <c r="C137" s="16"/>
      <c r="D137" s="17">
        <v>2829456</v>
      </c>
      <c r="E137" s="18">
        <f t="shared" si="3"/>
        <v>2829.4560000000001</v>
      </c>
      <c r="F137" s="19">
        <v>0</v>
      </c>
      <c r="G137" s="19">
        <f t="shared" si="4"/>
        <v>0</v>
      </c>
      <c r="H137" s="19">
        <v>0</v>
      </c>
      <c r="I137" s="19">
        <f t="shared" si="5"/>
        <v>0</v>
      </c>
    </row>
    <row r="138" spans="1:9" outlineLevel="2" x14ac:dyDescent="0.25">
      <c r="A138" s="14" t="s">
        <v>158</v>
      </c>
      <c r="B138" s="15" t="s">
        <v>159</v>
      </c>
      <c r="C138" s="16"/>
      <c r="D138" s="17">
        <v>2829456</v>
      </c>
      <c r="E138" s="18">
        <f t="shared" si="3"/>
        <v>2829.4560000000001</v>
      </c>
      <c r="F138" s="19">
        <v>0</v>
      </c>
      <c r="G138" s="19">
        <f t="shared" si="4"/>
        <v>0</v>
      </c>
      <c r="H138" s="19">
        <v>0</v>
      </c>
      <c r="I138" s="19">
        <f t="shared" si="5"/>
        <v>0</v>
      </c>
    </row>
    <row r="139" spans="1:9" ht="15.75" customHeight="1" outlineLevel="3" x14ac:dyDescent="0.25">
      <c r="A139" s="14" t="s">
        <v>26</v>
      </c>
      <c r="B139" s="15" t="s">
        <v>159</v>
      </c>
      <c r="C139" s="16" t="s">
        <v>27</v>
      </c>
      <c r="D139" s="17">
        <v>2829456</v>
      </c>
      <c r="E139" s="18">
        <f t="shared" si="3"/>
        <v>2829.4560000000001</v>
      </c>
      <c r="F139" s="19">
        <v>0</v>
      </c>
      <c r="G139" s="19">
        <f t="shared" si="4"/>
        <v>0</v>
      </c>
      <c r="H139" s="19">
        <v>0</v>
      </c>
      <c r="I139" s="19">
        <f t="shared" si="5"/>
        <v>0</v>
      </c>
    </row>
    <row r="140" spans="1:9" ht="38.25" outlineLevel="1" x14ac:dyDescent="0.25">
      <c r="A140" s="14" t="s">
        <v>160</v>
      </c>
      <c r="B140" s="15" t="s">
        <v>161</v>
      </c>
      <c r="C140" s="16"/>
      <c r="D140" s="17">
        <v>12840787.689999999</v>
      </c>
      <c r="E140" s="18">
        <f t="shared" si="3"/>
        <v>12840.787689999999</v>
      </c>
      <c r="F140" s="19">
        <v>8988551.3800000008</v>
      </c>
      <c r="G140" s="19">
        <f t="shared" si="4"/>
        <v>8988.5513800000008</v>
      </c>
      <c r="H140" s="19">
        <v>3852236.32</v>
      </c>
      <c r="I140" s="19">
        <f t="shared" si="5"/>
        <v>3852.23632</v>
      </c>
    </row>
    <row r="141" spans="1:9" ht="25.5" outlineLevel="2" x14ac:dyDescent="0.25">
      <c r="A141" s="14" t="s">
        <v>162</v>
      </c>
      <c r="B141" s="15" t="s">
        <v>163</v>
      </c>
      <c r="C141" s="16"/>
      <c r="D141" s="17">
        <v>12840787.689999999</v>
      </c>
      <c r="E141" s="18">
        <f t="shared" ref="E141:E204" si="6">D141/1000</f>
        <v>12840.787689999999</v>
      </c>
      <c r="F141" s="19">
        <v>8988551.3800000008</v>
      </c>
      <c r="G141" s="19">
        <f t="shared" ref="G141:G204" si="7">F141/1000</f>
        <v>8988.5513800000008</v>
      </c>
      <c r="H141" s="19">
        <v>3852236.32</v>
      </c>
      <c r="I141" s="19">
        <f t="shared" ref="I141:I204" si="8">H141/1000</f>
        <v>3852.23632</v>
      </c>
    </row>
    <row r="142" spans="1:9" ht="63.75" outlineLevel="3" x14ac:dyDescent="0.25">
      <c r="A142" s="14" t="s">
        <v>22</v>
      </c>
      <c r="B142" s="15" t="s">
        <v>163</v>
      </c>
      <c r="C142" s="16" t="s">
        <v>23</v>
      </c>
      <c r="D142" s="17">
        <v>11270</v>
      </c>
      <c r="E142" s="18">
        <f t="shared" si="6"/>
        <v>11.27</v>
      </c>
      <c r="F142" s="19">
        <v>11269.96</v>
      </c>
      <c r="G142" s="19">
        <f t="shared" si="7"/>
        <v>11.269959999999999</v>
      </c>
      <c r="H142" s="19">
        <v>11269.96</v>
      </c>
      <c r="I142" s="19">
        <f t="shared" si="8"/>
        <v>11.269959999999999</v>
      </c>
    </row>
    <row r="143" spans="1:9" ht="25.5" outlineLevel="3" x14ac:dyDescent="0.25">
      <c r="A143" s="14" t="s">
        <v>24</v>
      </c>
      <c r="B143" s="15" t="s">
        <v>163</v>
      </c>
      <c r="C143" s="16" t="s">
        <v>25</v>
      </c>
      <c r="D143" s="17">
        <v>623.28</v>
      </c>
      <c r="E143" s="18">
        <f t="shared" si="6"/>
        <v>0.62327999999999995</v>
      </c>
      <c r="F143" s="19">
        <v>623.32000000000005</v>
      </c>
      <c r="G143" s="19">
        <f t="shared" si="7"/>
        <v>0.6233200000000001</v>
      </c>
      <c r="H143" s="19">
        <v>623.32000000000005</v>
      </c>
      <c r="I143" s="19">
        <f t="shared" si="8"/>
        <v>0.6233200000000001</v>
      </c>
    </row>
    <row r="144" spans="1:9" outlineLevel="3" x14ac:dyDescent="0.25">
      <c r="A144" s="14" t="s">
        <v>77</v>
      </c>
      <c r="B144" s="15" t="s">
        <v>163</v>
      </c>
      <c r="C144" s="16" t="s">
        <v>78</v>
      </c>
      <c r="D144" s="17">
        <v>12828894.41</v>
      </c>
      <c r="E144" s="18">
        <f t="shared" si="6"/>
        <v>12828.894410000001</v>
      </c>
      <c r="F144" s="19">
        <v>8976658.0999999996</v>
      </c>
      <c r="G144" s="19">
        <f t="shared" si="7"/>
        <v>8976.6580999999987</v>
      </c>
      <c r="H144" s="19">
        <v>3840343.04</v>
      </c>
      <c r="I144" s="19">
        <f t="shared" si="8"/>
        <v>3840.3430400000002</v>
      </c>
    </row>
    <row r="145" spans="1:9" s="4" customFormat="1" ht="38.25" x14ac:dyDescent="0.2">
      <c r="A145" s="8" t="s">
        <v>164</v>
      </c>
      <c r="B145" s="9" t="s">
        <v>165</v>
      </c>
      <c r="C145" s="10"/>
      <c r="D145" s="11">
        <v>1016600</v>
      </c>
      <c r="E145" s="12">
        <f t="shared" si="6"/>
        <v>1016.6</v>
      </c>
      <c r="F145" s="13">
        <v>942000</v>
      </c>
      <c r="G145" s="13">
        <f t="shared" si="7"/>
        <v>942</v>
      </c>
      <c r="H145" s="13">
        <v>942000</v>
      </c>
      <c r="I145" s="13">
        <f t="shared" si="8"/>
        <v>942</v>
      </c>
    </row>
    <row r="146" spans="1:9" ht="25.5" outlineLevel="1" x14ac:dyDescent="0.25">
      <c r="A146" s="14" t="s">
        <v>166</v>
      </c>
      <c r="B146" s="15" t="s">
        <v>167</v>
      </c>
      <c r="C146" s="16"/>
      <c r="D146" s="17">
        <v>25000</v>
      </c>
      <c r="E146" s="18">
        <f t="shared" si="6"/>
        <v>25</v>
      </c>
      <c r="F146" s="19">
        <v>25000</v>
      </c>
      <c r="G146" s="19">
        <f t="shared" si="7"/>
        <v>25</v>
      </c>
      <c r="H146" s="19">
        <v>25000</v>
      </c>
      <c r="I146" s="19">
        <f t="shared" si="8"/>
        <v>25</v>
      </c>
    </row>
    <row r="147" spans="1:9" ht="25.5" outlineLevel="2" x14ac:dyDescent="0.25">
      <c r="A147" s="14" t="s">
        <v>168</v>
      </c>
      <c r="B147" s="15" t="s">
        <v>169</v>
      </c>
      <c r="C147" s="16"/>
      <c r="D147" s="17">
        <v>25000</v>
      </c>
      <c r="E147" s="18">
        <f t="shared" si="6"/>
        <v>25</v>
      </c>
      <c r="F147" s="19">
        <v>25000</v>
      </c>
      <c r="G147" s="19">
        <f t="shared" si="7"/>
        <v>25</v>
      </c>
      <c r="H147" s="19">
        <v>25000</v>
      </c>
      <c r="I147" s="19">
        <f t="shared" si="8"/>
        <v>25</v>
      </c>
    </row>
    <row r="148" spans="1:9" ht="25.5" outlineLevel="3" x14ac:dyDescent="0.25">
      <c r="A148" s="14" t="s">
        <v>24</v>
      </c>
      <c r="B148" s="15" t="s">
        <v>169</v>
      </c>
      <c r="C148" s="16" t="s">
        <v>25</v>
      </c>
      <c r="D148" s="17">
        <v>25000</v>
      </c>
      <c r="E148" s="18">
        <f t="shared" si="6"/>
        <v>25</v>
      </c>
      <c r="F148" s="19">
        <v>25000</v>
      </c>
      <c r="G148" s="19">
        <f t="shared" si="7"/>
        <v>25</v>
      </c>
      <c r="H148" s="19">
        <v>25000</v>
      </c>
      <c r="I148" s="19">
        <f t="shared" si="8"/>
        <v>25</v>
      </c>
    </row>
    <row r="149" spans="1:9" ht="38.25" outlineLevel="1" x14ac:dyDescent="0.25">
      <c r="A149" s="14" t="s">
        <v>170</v>
      </c>
      <c r="B149" s="15" t="s">
        <v>171</v>
      </c>
      <c r="C149" s="16"/>
      <c r="D149" s="17">
        <v>991600</v>
      </c>
      <c r="E149" s="18">
        <f t="shared" si="6"/>
        <v>991.6</v>
      </c>
      <c r="F149" s="19">
        <v>917000</v>
      </c>
      <c r="G149" s="19">
        <f t="shared" si="7"/>
        <v>917</v>
      </c>
      <c r="H149" s="19">
        <v>917000</v>
      </c>
      <c r="I149" s="19">
        <f t="shared" si="8"/>
        <v>917</v>
      </c>
    </row>
    <row r="150" spans="1:9" ht="15.75" customHeight="1" outlineLevel="2" x14ac:dyDescent="0.25">
      <c r="A150" s="14" t="s">
        <v>172</v>
      </c>
      <c r="B150" s="15" t="s">
        <v>173</v>
      </c>
      <c r="C150" s="16"/>
      <c r="D150" s="17">
        <v>991600</v>
      </c>
      <c r="E150" s="18">
        <f t="shared" si="6"/>
        <v>991.6</v>
      </c>
      <c r="F150" s="19">
        <v>917000</v>
      </c>
      <c r="G150" s="19">
        <f t="shared" si="7"/>
        <v>917</v>
      </c>
      <c r="H150" s="19">
        <v>917000</v>
      </c>
      <c r="I150" s="19">
        <f t="shared" si="8"/>
        <v>917</v>
      </c>
    </row>
    <row r="151" spans="1:9" ht="27" customHeight="1" outlineLevel="3" x14ac:dyDescent="0.25">
      <c r="A151" s="14" t="s">
        <v>18</v>
      </c>
      <c r="B151" s="15" t="s">
        <v>173</v>
      </c>
      <c r="C151" s="16" t="s">
        <v>19</v>
      </c>
      <c r="D151" s="17">
        <v>991600</v>
      </c>
      <c r="E151" s="18">
        <f t="shared" si="6"/>
        <v>991.6</v>
      </c>
      <c r="F151" s="19">
        <v>917000</v>
      </c>
      <c r="G151" s="19">
        <f t="shared" si="7"/>
        <v>917</v>
      </c>
      <c r="H151" s="19">
        <v>917000</v>
      </c>
      <c r="I151" s="19">
        <f t="shared" si="8"/>
        <v>917</v>
      </c>
    </row>
    <row r="152" spans="1:9" s="4" customFormat="1" ht="51" x14ac:dyDescent="0.2">
      <c r="A152" s="8" t="s">
        <v>174</v>
      </c>
      <c r="B152" s="9" t="s">
        <v>175</v>
      </c>
      <c r="C152" s="10"/>
      <c r="D152" s="11">
        <v>6900990</v>
      </c>
      <c r="E152" s="12">
        <f t="shared" si="6"/>
        <v>6900.99</v>
      </c>
      <c r="F152" s="13">
        <v>7542300</v>
      </c>
      <c r="G152" s="13">
        <f t="shared" si="7"/>
        <v>7542.3</v>
      </c>
      <c r="H152" s="13">
        <v>7542300</v>
      </c>
      <c r="I152" s="13">
        <f t="shared" si="8"/>
        <v>7542.3</v>
      </c>
    </row>
    <row r="153" spans="1:9" ht="66" customHeight="1" outlineLevel="2" x14ac:dyDescent="0.25">
      <c r="A153" s="14" t="s">
        <v>176</v>
      </c>
      <c r="B153" s="15" t="s">
        <v>177</v>
      </c>
      <c r="C153" s="16"/>
      <c r="D153" s="17">
        <v>6779990</v>
      </c>
      <c r="E153" s="18">
        <f t="shared" si="6"/>
        <v>6779.99</v>
      </c>
      <c r="F153" s="19">
        <v>7301300</v>
      </c>
      <c r="G153" s="19">
        <f t="shared" si="7"/>
        <v>7301.3</v>
      </c>
      <c r="H153" s="19">
        <v>7301300</v>
      </c>
      <c r="I153" s="19">
        <f t="shared" si="8"/>
        <v>7301.3</v>
      </c>
    </row>
    <row r="154" spans="1:9" ht="63.75" outlineLevel="3" x14ac:dyDescent="0.25">
      <c r="A154" s="14" t="s">
        <v>22</v>
      </c>
      <c r="B154" s="15" t="s">
        <v>177</v>
      </c>
      <c r="C154" s="16" t="s">
        <v>23</v>
      </c>
      <c r="D154" s="17">
        <v>6073000</v>
      </c>
      <c r="E154" s="18">
        <f t="shared" si="6"/>
        <v>6073</v>
      </c>
      <c r="F154" s="19">
        <v>6315700</v>
      </c>
      <c r="G154" s="19">
        <f t="shared" si="7"/>
        <v>6315.7</v>
      </c>
      <c r="H154" s="19">
        <v>6315700</v>
      </c>
      <c r="I154" s="19">
        <f t="shared" si="8"/>
        <v>6315.7</v>
      </c>
    </row>
    <row r="155" spans="1:9" ht="25.5" outlineLevel="3" x14ac:dyDescent="0.25">
      <c r="A155" s="14" t="s">
        <v>24</v>
      </c>
      <c r="B155" s="15" t="s">
        <v>177</v>
      </c>
      <c r="C155" s="16" t="s">
        <v>25</v>
      </c>
      <c r="D155" s="17">
        <v>659100</v>
      </c>
      <c r="E155" s="18">
        <f t="shared" si="6"/>
        <v>659.1</v>
      </c>
      <c r="F155" s="19">
        <v>959100</v>
      </c>
      <c r="G155" s="19">
        <f t="shared" si="7"/>
        <v>959.1</v>
      </c>
      <c r="H155" s="19">
        <v>959100</v>
      </c>
      <c r="I155" s="19">
        <f t="shared" si="8"/>
        <v>959.1</v>
      </c>
    </row>
    <row r="156" spans="1:9" outlineLevel="3" x14ac:dyDescent="0.25">
      <c r="A156" s="14" t="s">
        <v>77</v>
      </c>
      <c r="B156" s="15" t="s">
        <v>177</v>
      </c>
      <c r="C156" s="16" t="s">
        <v>78</v>
      </c>
      <c r="D156" s="17">
        <v>47890</v>
      </c>
      <c r="E156" s="18">
        <f t="shared" si="6"/>
        <v>47.89</v>
      </c>
      <c r="F156" s="19">
        <v>26500</v>
      </c>
      <c r="G156" s="19">
        <f t="shared" si="7"/>
        <v>26.5</v>
      </c>
      <c r="H156" s="19">
        <v>26500</v>
      </c>
      <c r="I156" s="19">
        <f t="shared" si="8"/>
        <v>26.5</v>
      </c>
    </row>
    <row r="157" spans="1:9" ht="38.25" outlineLevel="2" x14ac:dyDescent="0.25">
      <c r="A157" s="14" t="s">
        <v>178</v>
      </c>
      <c r="B157" s="15" t="s">
        <v>179</v>
      </c>
      <c r="C157" s="16"/>
      <c r="D157" s="17">
        <v>91000</v>
      </c>
      <c r="E157" s="18">
        <f t="shared" si="6"/>
        <v>91</v>
      </c>
      <c r="F157" s="19">
        <v>91000</v>
      </c>
      <c r="G157" s="19">
        <f t="shared" si="7"/>
        <v>91</v>
      </c>
      <c r="H157" s="19">
        <v>91000</v>
      </c>
      <c r="I157" s="19">
        <f t="shared" si="8"/>
        <v>91</v>
      </c>
    </row>
    <row r="158" spans="1:9" ht="25.5" outlineLevel="3" x14ac:dyDescent="0.25">
      <c r="A158" s="14" t="s">
        <v>24</v>
      </c>
      <c r="B158" s="15" t="s">
        <v>179</v>
      </c>
      <c r="C158" s="16" t="s">
        <v>25</v>
      </c>
      <c r="D158" s="17">
        <v>91000</v>
      </c>
      <c r="E158" s="18">
        <f t="shared" si="6"/>
        <v>91</v>
      </c>
      <c r="F158" s="19">
        <v>91000</v>
      </c>
      <c r="G158" s="19">
        <f t="shared" si="7"/>
        <v>91</v>
      </c>
      <c r="H158" s="19">
        <v>91000</v>
      </c>
      <c r="I158" s="19">
        <f t="shared" si="8"/>
        <v>91</v>
      </c>
    </row>
    <row r="159" spans="1:9" ht="13.5" customHeight="1" outlineLevel="2" x14ac:dyDescent="0.25">
      <c r="A159" s="14" t="s">
        <v>180</v>
      </c>
      <c r="B159" s="15" t="s">
        <v>181</v>
      </c>
      <c r="C159" s="16"/>
      <c r="D159" s="17">
        <v>30000</v>
      </c>
      <c r="E159" s="18">
        <f t="shared" si="6"/>
        <v>30</v>
      </c>
      <c r="F159" s="19">
        <v>150000</v>
      </c>
      <c r="G159" s="19">
        <f t="shared" si="7"/>
        <v>150</v>
      </c>
      <c r="H159" s="19">
        <v>150000</v>
      </c>
      <c r="I159" s="19">
        <f t="shared" si="8"/>
        <v>150</v>
      </c>
    </row>
    <row r="160" spans="1:9" ht="25.5" outlineLevel="3" x14ac:dyDescent="0.25">
      <c r="A160" s="14" t="s">
        <v>24</v>
      </c>
      <c r="B160" s="15" t="s">
        <v>181</v>
      </c>
      <c r="C160" s="16" t="s">
        <v>25</v>
      </c>
      <c r="D160" s="17">
        <v>30000</v>
      </c>
      <c r="E160" s="18">
        <f t="shared" si="6"/>
        <v>30</v>
      </c>
      <c r="F160" s="19">
        <v>150000</v>
      </c>
      <c r="G160" s="19">
        <f t="shared" si="7"/>
        <v>150</v>
      </c>
      <c r="H160" s="19">
        <v>150000</v>
      </c>
      <c r="I160" s="19">
        <f t="shared" si="8"/>
        <v>150</v>
      </c>
    </row>
    <row r="161" spans="1:9" s="4" customFormat="1" ht="25.5" x14ac:dyDescent="0.2">
      <c r="A161" s="8" t="s">
        <v>182</v>
      </c>
      <c r="B161" s="9" t="s">
        <v>183</v>
      </c>
      <c r="C161" s="10"/>
      <c r="D161" s="11">
        <v>463394857.57999998</v>
      </c>
      <c r="E161" s="12">
        <f t="shared" si="6"/>
        <v>463394.85758000001</v>
      </c>
      <c r="F161" s="13">
        <v>298151876.23000002</v>
      </c>
      <c r="G161" s="13">
        <f>F161/1000+137400</f>
        <v>435551.87622999999</v>
      </c>
      <c r="H161" s="13">
        <v>300057356.76999998</v>
      </c>
      <c r="I161" s="13">
        <f t="shared" si="8"/>
        <v>300057.35676999995</v>
      </c>
    </row>
    <row r="162" spans="1:9" ht="25.5" outlineLevel="1" x14ac:dyDescent="0.25">
      <c r="A162" s="14" t="s">
        <v>184</v>
      </c>
      <c r="B162" s="15" t="s">
        <v>185</v>
      </c>
      <c r="C162" s="16"/>
      <c r="D162" s="17">
        <v>600000</v>
      </c>
      <c r="E162" s="18">
        <f t="shared" si="6"/>
        <v>600</v>
      </c>
      <c r="F162" s="19">
        <v>0</v>
      </c>
      <c r="G162" s="19">
        <f t="shared" si="7"/>
        <v>0</v>
      </c>
      <c r="H162" s="19">
        <v>0</v>
      </c>
      <c r="I162" s="19">
        <f t="shared" si="8"/>
        <v>0</v>
      </c>
    </row>
    <row r="163" spans="1:9" ht="25.5" outlineLevel="2" x14ac:dyDescent="0.25">
      <c r="A163" s="14" t="s">
        <v>186</v>
      </c>
      <c r="B163" s="15" t="s">
        <v>187</v>
      </c>
      <c r="C163" s="16"/>
      <c r="D163" s="17">
        <v>600000</v>
      </c>
      <c r="E163" s="18">
        <f t="shared" si="6"/>
        <v>600</v>
      </c>
      <c r="F163" s="19">
        <v>0</v>
      </c>
      <c r="G163" s="19">
        <f t="shared" si="7"/>
        <v>0</v>
      </c>
      <c r="H163" s="19">
        <v>0</v>
      </c>
      <c r="I163" s="19">
        <f t="shared" si="8"/>
        <v>0</v>
      </c>
    </row>
    <row r="164" spans="1:9" ht="25.5" outlineLevel="3" x14ac:dyDescent="0.25">
      <c r="A164" s="14" t="s">
        <v>24</v>
      </c>
      <c r="B164" s="15" t="s">
        <v>187</v>
      </c>
      <c r="C164" s="16" t="s">
        <v>25</v>
      </c>
      <c r="D164" s="17">
        <v>600000</v>
      </c>
      <c r="E164" s="18">
        <f t="shared" si="6"/>
        <v>600</v>
      </c>
      <c r="F164" s="19">
        <v>0</v>
      </c>
      <c r="G164" s="19">
        <f t="shared" si="7"/>
        <v>0</v>
      </c>
      <c r="H164" s="19">
        <v>0</v>
      </c>
      <c r="I164" s="19">
        <f t="shared" si="8"/>
        <v>0</v>
      </c>
    </row>
    <row r="165" spans="1:9" ht="25.5" outlineLevel="1" x14ac:dyDescent="0.25">
      <c r="A165" s="14" t="s">
        <v>188</v>
      </c>
      <c r="B165" s="15" t="s">
        <v>189</v>
      </c>
      <c r="C165" s="16"/>
      <c r="D165" s="17">
        <v>12528058.449999999</v>
      </c>
      <c r="E165" s="18">
        <f t="shared" si="6"/>
        <v>12528.058449999999</v>
      </c>
      <c r="F165" s="19">
        <v>55000</v>
      </c>
      <c r="G165" s="19">
        <f>F165/1000+10400</f>
        <v>10455</v>
      </c>
      <c r="H165" s="19">
        <v>55000</v>
      </c>
      <c r="I165" s="19">
        <f t="shared" si="8"/>
        <v>55</v>
      </c>
    </row>
    <row r="166" spans="1:9" outlineLevel="2" x14ac:dyDescent="0.25">
      <c r="A166" s="14" t="s">
        <v>190</v>
      </c>
      <c r="B166" s="15" t="s">
        <v>191</v>
      </c>
      <c r="C166" s="16"/>
      <c r="D166" s="17">
        <v>12431258.449999999</v>
      </c>
      <c r="E166" s="18">
        <f t="shared" si="6"/>
        <v>12431.258449999999</v>
      </c>
      <c r="F166" s="19">
        <v>55000</v>
      </c>
      <c r="G166" s="19">
        <f>F166/1000+10400</f>
        <v>10455</v>
      </c>
      <c r="H166" s="19">
        <v>55000</v>
      </c>
      <c r="I166" s="19">
        <f t="shared" si="8"/>
        <v>55</v>
      </c>
    </row>
    <row r="167" spans="1:9" ht="25.5" outlineLevel="3" x14ac:dyDescent="0.25">
      <c r="A167" s="14" t="s">
        <v>24</v>
      </c>
      <c r="B167" s="15" t="s">
        <v>191</v>
      </c>
      <c r="C167" s="16" t="s">
        <v>25</v>
      </c>
      <c r="D167" s="17">
        <v>78407.37</v>
      </c>
      <c r="E167" s="18">
        <f t="shared" si="6"/>
        <v>78.40737</v>
      </c>
      <c r="F167" s="19">
        <v>55000</v>
      </c>
      <c r="G167" s="19">
        <f t="shared" si="7"/>
        <v>55</v>
      </c>
      <c r="H167" s="19">
        <v>55000</v>
      </c>
      <c r="I167" s="19">
        <f t="shared" si="8"/>
        <v>55</v>
      </c>
    </row>
    <row r="168" spans="1:9" ht="25.5" outlineLevel="3" x14ac:dyDescent="0.25">
      <c r="A168" s="14" t="s">
        <v>107</v>
      </c>
      <c r="B168" s="15" t="s">
        <v>191</v>
      </c>
      <c r="C168" s="16">
        <v>400</v>
      </c>
      <c r="D168" s="17"/>
      <c r="E168" s="18">
        <v>0</v>
      </c>
      <c r="F168" s="19"/>
      <c r="G168" s="19">
        <v>10400</v>
      </c>
      <c r="H168" s="19"/>
      <c r="I168" s="19">
        <v>0</v>
      </c>
    </row>
    <row r="169" spans="1:9" outlineLevel="3" x14ac:dyDescent="0.25">
      <c r="A169" s="14" t="s">
        <v>77</v>
      </c>
      <c r="B169" s="15" t="s">
        <v>191</v>
      </c>
      <c r="C169" s="16" t="s">
        <v>78</v>
      </c>
      <c r="D169" s="17">
        <v>12352851.08</v>
      </c>
      <c r="E169" s="18">
        <f t="shared" si="6"/>
        <v>12352.85108</v>
      </c>
      <c r="F169" s="19">
        <v>0</v>
      </c>
      <c r="G169" s="19">
        <f t="shared" si="7"/>
        <v>0</v>
      </c>
      <c r="H169" s="19">
        <v>0</v>
      </c>
      <c r="I169" s="19">
        <f t="shared" si="8"/>
        <v>0</v>
      </c>
    </row>
    <row r="170" spans="1:9" outlineLevel="2" x14ac:dyDescent="0.25">
      <c r="A170" s="14" t="s">
        <v>192</v>
      </c>
      <c r="B170" s="15" t="s">
        <v>193</v>
      </c>
      <c r="C170" s="16"/>
      <c r="D170" s="17">
        <v>96800</v>
      </c>
      <c r="E170" s="18">
        <f t="shared" si="6"/>
        <v>96.8</v>
      </c>
      <c r="F170" s="19">
        <v>0</v>
      </c>
      <c r="G170" s="19">
        <f t="shared" si="7"/>
        <v>0</v>
      </c>
      <c r="H170" s="19">
        <v>0</v>
      </c>
      <c r="I170" s="19">
        <f t="shared" si="8"/>
        <v>0</v>
      </c>
    </row>
    <row r="171" spans="1:9" ht="25.5" outlineLevel="3" x14ac:dyDescent="0.25">
      <c r="A171" s="14" t="s">
        <v>24</v>
      </c>
      <c r="B171" s="15" t="s">
        <v>193</v>
      </c>
      <c r="C171" s="16" t="s">
        <v>25</v>
      </c>
      <c r="D171" s="17">
        <v>96800</v>
      </c>
      <c r="E171" s="18">
        <f t="shared" si="6"/>
        <v>96.8</v>
      </c>
      <c r="F171" s="19">
        <v>0</v>
      </c>
      <c r="G171" s="19">
        <f t="shared" si="7"/>
        <v>0</v>
      </c>
      <c r="H171" s="19">
        <v>0</v>
      </c>
      <c r="I171" s="19">
        <f t="shared" si="8"/>
        <v>0</v>
      </c>
    </row>
    <row r="172" spans="1:9" outlineLevel="1" x14ac:dyDescent="0.25">
      <c r="A172" s="14" t="s">
        <v>194</v>
      </c>
      <c r="B172" s="15" t="s">
        <v>195</v>
      </c>
      <c r="C172" s="16"/>
      <c r="D172" s="17">
        <v>12656785.43</v>
      </c>
      <c r="E172" s="18">
        <f t="shared" si="6"/>
        <v>12656.78543</v>
      </c>
      <c r="F172" s="19">
        <v>5733423.4400000004</v>
      </c>
      <c r="G172" s="19">
        <f t="shared" si="7"/>
        <v>5733.4234400000005</v>
      </c>
      <c r="H172" s="19">
        <v>5733543.4400000004</v>
      </c>
      <c r="I172" s="19">
        <f t="shared" si="8"/>
        <v>5733.5434400000004</v>
      </c>
    </row>
    <row r="173" spans="1:9" ht="25.5" outlineLevel="2" x14ac:dyDescent="0.25">
      <c r="A173" s="14" t="s">
        <v>196</v>
      </c>
      <c r="B173" s="15" t="s">
        <v>197</v>
      </c>
      <c r="C173" s="16"/>
      <c r="D173" s="17">
        <v>2519338.7400000002</v>
      </c>
      <c r="E173" s="18">
        <f t="shared" si="6"/>
        <v>2519.3387400000001</v>
      </c>
      <c r="F173" s="19">
        <v>1533423.44</v>
      </c>
      <c r="G173" s="19">
        <f t="shared" si="7"/>
        <v>1533.42344</v>
      </c>
      <c r="H173" s="19">
        <v>1533543.44</v>
      </c>
      <c r="I173" s="19">
        <f t="shared" si="8"/>
        <v>1533.5434399999999</v>
      </c>
    </row>
    <row r="174" spans="1:9" ht="63.75" outlineLevel="3" x14ac:dyDescent="0.25">
      <c r="A174" s="14" t="s">
        <v>22</v>
      </c>
      <c r="B174" s="15" t="s">
        <v>197</v>
      </c>
      <c r="C174" s="16" t="s">
        <v>23</v>
      </c>
      <c r="D174" s="17">
        <v>1333493.94</v>
      </c>
      <c r="E174" s="18">
        <f t="shared" si="6"/>
        <v>1333.4939399999998</v>
      </c>
      <c r="F174" s="19">
        <v>1033423.44</v>
      </c>
      <c r="G174" s="19">
        <f t="shared" si="7"/>
        <v>1033.42344</v>
      </c>
      <c r="H174" s="19">
        <v>1033543.44</v>
      </c>
      <c r="I174" s="19">
        <f t="shared" si="8"/>
        <v>1033.5434399999999</v>
      </c>
    </row>
    <row r="175" spans="1:9" ht="25.5" outlineLevel="3" x14ac:dyDescent="0.25">
      <c r="A175" s="14" t="s">
        <v>24</v>
      </c>
      <c r="B175" s="15" t="s">
        <v>197</v>
      </c>
      <c r="C175" s="16" t="s">
        <v>25</v>
      </c>
      <c r="D175" s="17">
        <v>1185844.8</v>
      </c>
      <c r="E175" s="18">
        <f t="shared" si="6"/>
        <v>1185.8448000000001</v>
      </c>
      <c r="F175" s="19">
        <v>500000</v>
      </c>
      <c r="G175" s="19">
        <f t="shared" si="7"/>
        <v>500</v>
      </c>
      <c r="H175" s="19">
        <v>500000</v>
      </c>
      <c r="I175" s="19">
        <f t="shared" si="8"/>
        <v>500</v>
      </c>
    </row>
    <row r="176" spans="1:9" ht="25.5" outlineLevel="2" x14ac:dyDescent="0.25">
      <c r="A176" s="14" t="s">
        <v>198</v>
      </c>
      <c r="B176" s="15" t="s">
        <v>199</v>
      </c>
      <c r="C176" s="16"/>
      <c r="D176" s="17">
        <v>2300</v>
      </c>
      <c r="E176" s="18">
        <f>D176/1000+6242.4</f>
        <v>6244.7</v>
      </c>
      <c r="F176" s="19">
        <v>0</v>
      </c>
      <c r="G176" s="19">
        <f t="shared" si="7"/>
        <v>0</v>
      </c>
      <c r="H176" s="19">
        <v>0</v>
      </c>
      <c r="I176" s="19">
        <f t="shared" si="8"/>
        <v>0</v>
      </c>
    </row>
    <row r="177" spans="1:9" ht="25.5" outlineLevel="3" x14ac:dyDescent="0.25">
      <c r="A177" s="14" t="s">
        <v>24</v>
      </c>
      <c r="B177" s="15" t="s">
        <v>199</v>
      </c>
      <c r="C177" s="16" t="s">
        <v>25</v>
      </c>
      <c r="D177" s="17">
        <v>2300</v>
      </c>
      <c r="E177" s="18">
        <f t="shared" si="6"/>
        <v>2.2999999999999998</v>
      </c>
      <c r="F177" s="19">
        <v>0</v>
      </c>
      <c r="G177" s="19">
        <f t="shared" si="7"/>
        <v>0</v>
      </c>
      <c r="H177" s="19">
        <v>0</v>
      </c>
      <c r="I177" s="19">
        <f t="shared" si="8"/>
        <v>0</v>
      </c>
    </row>
    <row r="178" spans="1:9" ht="25.5" outlineLevel="3" x14ac:dyDescent="0.25">
      <c r="A178" s="14" t="s">
        <v>107</v>
      </c>
      <c r="B178" s="15" t="s">
        <v>200</v>
      </c>
      <c r="C178" s="16" t="s">
        <v>108</v>
      </c>
      <c r="D178" s="17">
        <v>6242424.2400000002</v>
      </c>
      <c r="E178" s="18">
        <f t="shared" si="6"/>
        <v>6242.4242400000003</v>
      </c>
      <c r="F178" s="19">
        <v>0</v>
      </c>
      <c r="G178" s="19">
        <f t="shared" si="7"/>
        <v>0</v>
      </c>
      <c r="H178" s="19">
        <v>0</v>
      </c>
      <c r="I178" s="19">
        <f t="shared" si="8"/>
        <v>0</v>
      </c>
    </row>
    <row r="179" spans="1:9" ht="38.25" outlineLevel="2" x14ac:dyDescent="0.25">
      <c r="A179" s="14" t="s">
        <v>201</v>
      </c>
      <c r="B179" s="15" t="s">
        <v>202</v>
      </c>
      <c r="C179" s="16"/>
      <c r="D179" s="17">
        <v>3892722.45</v>
      </c>
      <c r="E179" s="18">
        <f t="shared" si="6"/>
        <v>3892.7224500000002</v>
      </c>
      <c r="F179" s="19">
        <v>4200000</v>
      </c>
      <c r="G179" s="19">
        <f t="shared" si="7"/>
        <v>4200</v>
      </c>
      <c r="H179" s="19">
        <v>4200000</v>
      </c>
      <c r="I179" s="19">
        <f t="shared" si="8"/>
        <v>4200</v>
      </c>
    </row>
    <row r="180" spans="1:9" ht="25.5" outlineLevel="3" x14ac:dyDescent="0.25">
      <c r="A180" s="14" t="s">
        <v>24</v>
      </c>
      <c r="B180" s="15" t="s">
        <v>202</v>
      </c>
      <c r="C180" s="16" t="s">
        <v>25</v>
      </c>
      <c r="D180" s="17">
        <v>3865155.31</v>
      </c>
      <c r="E180" s="18">
        <f t="shared" si="6"/>
        <v>3865.1553100000001</v>
      </c>
      <c r="F180" s="19">
        <v>4200000</v>
      </c>
      <c r="G180" s="19">
        <f t="shared" si="7"/>
        <v>4200</v>
      </c>
      <c r="H180" s="19">
        <v>4200000</v>
      </c>
      <c r="I180" s="19">
        <f t="shared" si="8"/>
        <v>4200</v>
      </c>
    </row>
    <row r="181" spans="1:9" outlineLevel="3" x14ac:dyDescent="0.25">
      <c r="A181" s="14" t="s">
        <v>77</v>
      </c>
      <c r="B181" s="15" t="s">
        <v>202</v>
      </c>
      <c r="C181" s="16" t="s">
        <v>78</v>
      </c>
      <c r="D181" s="17">
        <v>27567.14</v>
      </c>
      <c r="E181" s="18">
        <f t="shared" si="6"/>
        <v>27.567139999999998</v>
      </c>
      <c r="F181" s="19">
        <v>0</v>
      </c>
      <c r="G181" s="19">
        <f t="shared" si="7"/>
        <v>0</v>
      </c>
      <c r="H181" s="19">
        <v>0</v>
      </c>
      <c r="I181" s="19">
        <f t="shared" si="8"/>
        <v>0</v>
      </c>
    </row>
    <row r="182" spans="1:9" ht="25.5" outlineLevel="1" x14ac:dyDescent="0.25">
      <c r="A182" s="14" t="s">
        <v>203</v>
      </c>
      <c r="B182" s="15" t="s">
        <v>204</v>
      </c>
      <c r="C182" s="16"/>
      <c r="D182" s="17">
        <v>104688813.31</v>
      </c>
      <c r="E182" s="18">
        <f t="shared" si="6"/>
        <v>104688.81331</v>
      </c>
      <c r="F182" s="19">
        <v>55868532.049999997</v>
      </c>
      <c r="G182" s="19">
        <f>F182/1000+25000</f>
        <v>80868.532049999994</v>
      </c>
      <c r="H182" s="19">
        <v>48868532.049999997</v>
      </c>
      <c r="I182" s="19">
        <f t="shared" si="8"/>
        <v>48868.532049999994</v>
      </c>
    </row>
    <row r="183" spans="1:9" ht="25.5" outlineLevel="2" x14ac:dyDescent="0.25">
      <c r="A183" s="14" t="s">
        <v>205</v>
      </c>
      <c r="B183" s="15" t="s">
        <v>206</v>
      </c>
      <c r="C183" s="16"/>
      <c r="D183" s="17">
        <v>103224063.31</v>
      </c>
      <c r="E183" s="18">
        <f t="shared" si="6"/>
        <v>103224.06331</v>
      </c>
      <c r="F183" s="19">
        <v>55868532.049999997</v>
      </c>
      <c r="G183" s="19">
        <f>F183/1000+25000</f>
        <v>80868.532049999994</v>
      </c>
      <c r="H183" s="19">
        <v>48868532.049999997</v>
      </c>
      <c r="I183" s="19">
        <f t="shared" si="8"/>
        <v>48868.532049999994</v>
      </c>
    </row>
    <row r="184" spans="1:9" ht="27.75" customHeight="1" outlineLevel="3" x14ac:dyDescent="0.25">
      <c r="A184" s="14" t="s">
        <v>18</v>
      </c>
      <c r="B184" s="15" t="s">
        <v>206</v>
      </c>
      <c r="C184" s="16" t="s">
        <v>19</v>
      </c>
      <c r="D184" s="17">
        <v>103224063.31</v>
      </c>
      <c r="E184" s="18">
        <f t="shared" si="6"/>
        <v>103224.06331</v>
      </c>
      <c r="F184" s="19">
        <v>55868532.049999997</v>
      </c>
      <c r="G184" s="19">
        <f>F184/1000+25000</f>
        <v>80868.532049999994</v>
      </c>
      <c r="H184" s="19">
        <v>48868532.049999997</v>
      </c>
      <c r="I184" s="19">
        <f t="shared" si="8"/>
        <v>48868.532049999994</v>
      </c>
    </row>
    <row r="185" spans="1:9" outlineLevel="2" x14ac:dyDescent="0.25">
      <c r="A185" s="14" t="s">
        <v>207</v>
      </c>
      <c r="B185" s="15" t="s">
        <v>208</v>
      </c>
      <c r="C185" s="16"/>
      <c r="D185" s="17">
        <v>1464750</v>
      </c>
      <c r="E185" s="18">
        <f t="shared" si="6"/>
        <v>1464.75</v>
      </c>
      <c r="F185" s="19">
        <v>0</v>
      </c>
      <c r="G185" s="19">
        <f t="shared" si="7"/>
        <v>0</v>
      </c>
      <c r="H185" s="19">
        <v>0</v>
      </c>
      <c r="I185" s="19">
        <f t="shared" si="8"/>
        <v>0</v>
      </c>
    </row>
    <row r="186" spans="1:9" ht="25.5" outlineLevel="3" x14ac:dyDescent="0.25">
      <c r="A186" s="14" t="s">
        <v>24</v>
      </c>
      <c r="B186" s="15" t="s">
        <v>208</v>
      </c>
      <c r="C186" s="16" t="s">
        <v>25</v>
      </c>
      <c r="D186" s="17">
        <v>1464750</v>
      </c>
      <c r="E186" s="18">
        <f t="shared" si="6"/>
        <v>1464.75</v>
      </c>
      <c r="F186" s="19">
        <v>0</v>
      </c>
      <c r="G186" s="19">
        <f t="shared" si="7"/>
        <v>0</v>
      </c>
      <c r="H186" s="19">
        <v>0</v>
      </c>
      <c r="I186" s="19">
        <f t="shared" si="8"/>
        <v>0</v>
      </c>
    </row>
    <row r="187" spans="1:9" ht="25.5" outlineLevel="1" x14ac:dyDescent="0.25">
      <c r="A187" s="14" t="s">
        <v>209</v>
      </c>
      <c r="B187" s="15" t="s">
        <v>210</v>
      </c>
      <c r="C187" s="16"/>
      <c r="D187" s="17">
        <v>332921200.38999999</v>
      </c>
      <c r="E187" s="18">
        <f t="shared" si="6"/>
        <v>332921.20039000001</v>
      </c>
      <c r="F187" s="19">
        <v>236494920.74000001</v>
      </c>
      <c r="G187" s="19">
        <f>F187/1000+102000</f>
        <v>338494.92073999997</v>
      </c>
      <c r="H187" s="19">
        <v>245400281.28</v>
      </c>
      <c r="I187" s="19">
        <f t="shared" si="8"/>
        <v>245400.28128</v>
      </c>
    </row>
    <row r="188" spans="1:9" ht="38.25" outlineLevel="2" x14ac:dyDescent="0.25">
      <c r="A188" s="14" t="s">
        <v>211</v>
      </c>
      <c r="B188" s="15" t="s">
        <v>212</v>
      </c>
      <c r="C188" s="16"/>
      <c r="D188" s="17">
        <v>120539810.38</v>
      </c>
      <c r="E188" s="18">
        <f t="shared" si="6"/>
        <v>120539.81038</v>
      </c>
      <c r="F188" s="19">
        <v>72233367.950000003</v>
      </c>
      <c r="G188" s="19">
        <f>F188/1000+36000</f>
        <v>108233.36795</v>
      </c>
      <c r="H188" s="19">
        <v>81132267.950000003</v>
      </c>
      <c r="I188" s="19">
        <f t="shared" si="8"/>
        <v>81132.267950000009</v>
      </c>
    </row>
    <row r="189" spans="1:9" ht="25.5" outlineLevel="3" x14ac:dyDescent="0.25">
      <c r="A189" s="14" t="s">
        <v>24</v>
      </c>
      <c r="B189" s="15" t="s">
        <v>212</v>
      </c>
      <c r="C189" s="16" t="s">
        <v>25</v>
      </c>
      <c r="D189" s="17">
        <v>502802.65</v>
      </c>
      <c r="E189" s="18">
        <f t="shared" si="6"/>
        <v>502.80265000000003</v>
      </c>
      <c r="F189" s="19">
        <v>2020000</v>
      </c>
      <c r="G189" s="19">
        <f t="shared" si="7"/>
        <v>2020</v>
      </c>
      <c r="H189" s="19">
        <v>2020000</v>
      </c>
      <c r="I189" s="19">
        <f t="shared" si="8"/>
        <v>2020</v>
      </c>
    </row>
    <row r="190" spans="1:9" ht="27.75" customHeight="1" outlineLevel="3" x14ac:dyDescent="0.25">
      <c r="A190" s="14" t="s">
        <v>18</v>
      </c>
      <c r="B190" s="15" t="s">
        <v>212</v>
      </c>
      <c r="C190" s="16" t="s">
        <v>19</v>
      </c>
      <c r="D190" s="17">
        <v>120037007.73</v>
      </c>
      <c r="E190" s="18">
        <f t="shared" si="6"/>
        <v>120037.00773</v>
      </c>
      <c r="F190" s="19">
        <v>70213367.950000003</v>
      </c>
      <c r="G190" s="19">
        <f>F190/1000+36000</f>
        <v>106213.36795</v>
      </c>
      <c r="H190" s="19">
        <v>79112267.950000003</v>
      </c>
      <c r="I190" s="19">
        <f t="shared" si="8"/>
        <v>79112.267950000009</v>
      </c>
    </row>
    <row r="191" spans="1:9" outlineLevel="2" x14ac:dyDescent="0.25">
      <c r="A191" s="14" t="s">
        <v>213</v>
      </c>
      <c r="B191" s="15" t="s">
        <v>214</v>
      </c>
      <c r="C191" s="16"/>
      <c r="D191" s="17">
        <v>112881631.59999999</v>
      </c>
      <c r="E191" s="18">
        <f>D191/1000+99499.8</f>
        <v>212381.43160000001</v>
      </c>
      <c r="F191" s="19">
        <v>64261552.789999999</v>
      </c>
      <c r="G191" s="19">
        <f>F191/1000+100000+66000</f>
        <v>230261.55278999999</v>
      </c>
      <c r="H191" s="19">
        <v>64268013.329999998</v>
      </c>
      <c r="I191" s="19">
        <f>H191/1000+100000</f>
        <v>164268.01332999999</v>
      </c>
    </row>
    <row r="192" spans="1:9" ht="25.5" outlineLevel="3" x14ac:dyDescent="0.25">
      <c r="A192" s="14" t="s">
        <v>107</v>
      </c>
      <c r="B192" s="15" t="s">
        <v>214</v>
      </c>
      <c r="C192" s="16" t="s">
        <v>108</v>
      </c>
      <c r="D192" s="17">
        <v>78474872.980000004</v>
      </c>
      <c r="E192" s="18">
        <f t="shared" si="6"/>
        <v>78474.87298</v>
      </c>
      <c r="F192" s="19">
        <v>0</v>
      </c>
      <c r="G192" s="19">
        <f t="shared" si="7"/>
        <v>0</v>
      </c>
      <c r="H192" s="19">
        <v>0</v>
      </c>
      <c r="I192" s="19">
        <f t="shared" si="8"/>
        <v>0</v>
      </c>
    </row>
    <row r="193" spans="1:9" ht="27" customHeight="1" outlineLevel="3" x14ac:dyDescent="0.25">
      <c r="A193" s="14" t="s">
        <v>18</v>
      </c>
      <c r="B193" s="15" t="s">
        <v>214</v>
      </c>
      <c r="C193" s="16" t="s">
        <v>19</v>
      </c>
      <c r="D193" s="17">
        <v>34406758.619999997</v>
      </c>
      <c r="E193" s="18">
        <f t="shared" si="6"/>
        <v>34406.758620000001</v>
      </c>
      <c r="F193" s="19">
        <v>64261552.789999999</v>
      </c>
      <c r="G193" s="19">
        <f>F193/1000+66000</f>
        <v>130261.55279</v>
      </c>
      <c r="H193" s="19">
        <v>64268013.329999998</v>
      </c>
      <c r="I193" s="19">
        <f t="shared" si="8"/>
        <v>64268.013330000002</v>
      </c>
    </row>
    <row r="194" spans="1:9" ht="27" customHeight="1" outlineLevel="3" x14ac:dyDescent="0.25">
      <c r="A194" s="14" t="s">
        <v>18</v>
      </c>
      <c r="B194" s="15" t="s">
        <v>215</v>
      </c>
      <c r="C194" s="16" t="s">
        <v>19</v>
      </c>
      <c r="D194" s="17">
        <v>99499758.409999996</v>
      </c>
      <c r="E194" s="18">
        <f t="shared" si="6"/>
        <v>99499.758409999995</v>
      </c>
      <c r="F194" s="19">
        <v>100000000</v>
      </c>
      <c r="G194" s="19">
        <f t="shared" si="7"/>
        <v>100000</v>
      </c>
      <c r="H194" s="19">
        <v>100000000</v>
      </c>
      <c r="I194" s="19">
        <f t="shared" si="8"/>
        <v>100000</v>
      </c>
    </row>
    <row r="195" spans="1:9" s="4" customFormat="1" ht="38.25" x14ac:dyDescent="0.2">
      <c r="A195" s="8" t="s">
        <v>216</v>
      </c>
      <c r="B195" s="9" t="s">
        <v>217</v>
      </c>
      <c r="C195" s="10"/>
      <c r="D195" s="11">
        <v>1338060.6100000001</v>
      </c>
      <c r="E195" s="12">
        <f t="shared" si="6"/>
        <v>1338.06061</v>
      </c>
      <c r="F195" s="13">
        <v>805986.67</v>
      </c>
      <c r="G195" s="13">
        <f>F195/1000+20000</f>
        <v>20805.986669999998</v>
      </c>
      <c r="H195" s="13">
        <v>805986.67</v>
      </c>
      <c r="I195" s="13">
        <f t="shared" si="8"/>
        <v>805.98667</v>
      </c>
    </row>
    <row r="196" spans="1:9" outlineLevel="2" x14ac:dyDescent="0.25">
      <c r="A196" s="14" t="s">
        <v>218</v>
      </c>
      <c r="B196" s="15" t="s">
        <v>219</v>
      </c>
      <c r="C196" s="16"/>
      <c r="D196" s="17">
        <v>739393.94</v>
      </c>
      <c r="E196" s="18">
        <f t="shared" si="6"/>
        <v>739.39393999999993</v>
      </c>
      <c r="F196" s="19">
        <v>0</v>
      </c>
      <c r="G196" s="19">
        <f t="shared" si="7"/>
        <v>0</v>
      </c>
      <c r="H196" s="19">
        <v>0</v>
      </c>
      <c r="I196" s="19">
        <f t="shared" si="8"/>
        <v>0</v>
      </c>
    </row>
    <row r="197" spans="1:9" ht="25.5" outlineLevel="3" x14ac:dyDescent="0.25">
      <c r="A197" s="14" t="s">
        <v>24</v>
      </c>
      <c r="B197" s="15" t="s">
        <v>219</v>
      </c>
      <c r="C197" s="16" t="s">
        <v>25</v>
      </c>
      <c r="D197" s="17">
        <v>739393.94</v>
      </c>
      <c r="E197" s="18">
        <f t="shared" si="6"/>
        <v>739.39393999999993</v>
      </c>
      <c r="F197" s="19">
        <v>0</v>
      </c>
      <c r="G197" s="19">
        <f t="shared" si="7"/>
        <v>0</v>
      </c>
      <c r="H197" s="19">
        <v>0</v>
      </c>
      <c r="I197" s="19">
        <f t="shared" si="8"/>
        <v>0</v>
      </c>
    </row>
    <row r="198" spans="1:9" ht="25.5" outlineLevel="2" x14ac:dyDescent="0.25">
      <c r="A198" s="14" t="s">
        <v>220</v>
      </c>
      <c r="B198" s="15" t="s">
        <v>221</v>
      </c>
      <c r="C198" s="16"/>
      <c r="D198" s="17">
        <v>598666.67000000004</v>
      </c>
      <c r="E198" s="18">
        <f t="shared" si="6"/>
        <v>598.66667000000007</v>
      </c>
      <c r="F198" s="19">
        <v>805986.67</v>
      </c>
      <c r="G198" s="19">
        <f>F198/1000+20000</f>
        <v>20805.986669999998</v>
      </c>
      <c r="H198" s="19">
        <v>805986.67</v>
      </c>
      <c r="I198" s="19">
        <f t="shared" si="8"/>
        <v>805.98667</v>
      </c>
    </row>
    <row r="199" spans="1:9" ht="30" customHeight="1" outlineLevel="3" x14ac:dyDescent="0.25">
      <c r="A199" s="14" t="s">
        <v>18</v>
      </c>
      <c r="B199" s="15" t="s">
        <v>221</v>
      </c>
      <c r="C199" s="16" t="s">
        <v>19</v>
      </c>
      <c r="D199" s="17">
        <v>598666.67000000004</v>
      </c>
      <c r="E199" s="18">
        <f t="shared" si="6"/>
        <v>598.66667000000007</v>
      </c>
      <c r="F199" s="19">
        <v>805986.67</v>
      </c>
      <c r="G199" s="19">
        <f>F199/1000+20000</f>
        <v>20805.986669999998</v>
      </c>
      <c r="H199" s="19">
        <v>805986.67</v>
      </c>
      <c r="I199" s="19">
        <f t="shared" si="8"/>
        <v>805.98667</v>
      </c>
    </row>
    <row r="200" spans="1:9" s="4" customFormat="1" ht="25.5" x14ac:dyDescent="0.2">
      <c r="A200" s="8" t="s">
        <v>222</v>
      </c>
      <c r="B200" s="9" t="s">
        <v>223</v>
      </c>
      <c r="C200" s="10"/>
      <c r="D200" s="11">
        <v>89902144.799999997</v>
      </c>
      <c r="E200" s="12">
        <f t="shared" si="6"/>
        <v>89902.144799999995</v>
      </c>
      <c r="F200" s="13">
        <v>66465579.920000002</v>
      </c>
      <c r="G200" s="13">
        <f t="shared" si="7"/>
        <v>66465.579920000004</v>
      </c>
      <c r="H200" s="13">
        <v>66626126.939999998</v>
      </c>
      <c r="I200" s="13">
        <f t="shared" si="8"/>
        <v>66626.126940000002</v>
      </c>
    </row>
    <row r="201" spans="1:9" outlineLevel="1" x14ac:dyDescent="0.25">
      <c r="A201" s="14" t="s">
        <v>224</v>
      </c>
      <c r="B201" s="15" t="s">
        <v>225</v>
      </c>
      <c r="C201" s="16"/>
      <c r="D201" s="17">
        <v>16679839.74</v>
      </c>
      <c r="E201" s="18">
        <f t="shared" si="6"/>
        <v>16679.839739999999</v>
      </c>
      <c r="F201" s="19">
        <v>11075579.92</v>
      </c>
      <c r="G201" s="19">
        <f t="shared" si="7"/>
        <v>11075.57992</v>
      </c>
      <c r="H201" s="19">
        <v>11059326.939999999</v>
      </c>
      <c r="I201" s="19">
        <f t="shared" si="8"/>
        <v>11059.326939999999</v>
      </c>
    </row>
    <row r="202" spans="1:9" ht="38.25" outlineLevel="2" x14ac:dyDescent="0.25">
      <c r="A202" s="14" t="s">
        <v>226</v>
      </c>
      <c r="B202" s="15" t="s">
        <v>227</v>
      </c>
      <c r="C202" s="16"/>
      <c r="D202" s="17">
        <v>16679839.74</v>
      </c>
      <c r="E202" s="18">
        <f t="shared" si="6"/>
        <v>16679.839739999999</v>
      </c>
      <c r="F202" s="19">
        <v>11075579.92</v>
      </c>
      <c r="G202" s="19">
        <f t="shared" si="7"/>
        <v>11075.57992</v>
      </c>
      <c r="H202" s="19">
        <v>11059326.939999999</v>
      </c>
      <c r="I202" s="19">
        <f t="shared" si="8"/>
        <v>11059.326939999999</v>
      </c>
    </row>
    <row r="203" spans="1:9" ht="63.75" outlineLevel="3" x14ac:dyDescent="0.25">
      <c r="A203" s="14" t="s">
        <v>22</v>
      </c>
      <c r="B203" s="15" t="s">
        <v>227</v>
      </c>
      <c r="C203" s="16" t="s">
        <v>23</v>
      </c>
      <c r="D203" s="17">
        <v>12083307.01</v>
      </c>
      <c r="E203" s="18">
        <f t="shared" si="6"/>
        <v>12083.30701</v>
      </c>
      <c r="F203" s="19">
        <v>8464079.9199999999</v>
      </c>
      <c r="G203" s="19">
        <f t="shared" si="7"/>
        <v>8464.0799200000001</v>
      </c>
      <c r="H203" s="19">
        <v>8447826.9399999995</v>
      </c>
      <c r="I203" s="19">
        <f t="shared" si="8"/>
        <v>8447.826939999999</v>
      </c>
    </row>
    <row r="204" spans="1:9" ht="25.5" outlineLevel="3" x14ac:dyDescent="0.25">
      <c r="A204" s="14" t="s">
        <v>24</v>
      </c>
      <c r="B204" s="15" t="s">
        <v>227</v>
      </c>
      <c r="C204" s="16" t="s">
        <v>25</v>
      </c>
      <c r="D204" s="17">
        <v>4596532.7300000004</v>
      </c>
      <c r="E204" s="18">
        <f t="shared" si="6"/>
        <v>4596.5327300000008</v>
      </c>
      <c r="F204" s="19">
        <v>2611500</v>
      </c>
      <c r="G204" s="19">
        <f t="shared" si="7"/>
        <v>2611.5</v>
      </c>
      <c r="H204" s="19">
        <v>2611500</v>
      </c>
      <c r="I204" s="19">
        <f t="shared" si="8"/>
        <v>2611.5</v>
      </c>
    </row>
    <row r="205" spans="1:9" ht="27.75" customHeight="1" outlineLevel="1" x14ac:dyDescent="0.25">
      <c r="A205" s="14" t="s">
        <v>228</v>
      </c>
      <c r="B205" s="15" t="s">
        <v>229</v>
      </c>
      <c r="C205" s="16"/>
      <c r="D205" s="17">
        <v>4445000</v>
      </c>
      <c r="E205" s="18">
        <f t="shared" ref="E205:E268" si="9">D205/1000</f>
        <v>4445</v>
      </c>
      <c r="F205" s="19">
        <v>4871700</v>
      </c>
      <c r="G205" s="19">
        <f t="shared" ref="G205:G268" si="10">F205/1000</f>
        <v>4871.7</v>
      </c>
      <c r="H205" s="19">
        <v>5048500</v>
      </c>
      <c r="I205" s="19">
        <f t="shared" ref="I205:I268" si="11">H205/1000</f>
        <v>5048.5</v>
      </c>
    </row>
    <row r="206" spans="1:9" ht="25.5" outlineLevel="2" x14ac:dyDescent="0.25">
      <c r="A206" s="14" t="s">
        <v>230</v>
      </c>
      <c r="B206" s="15" t="s">
        <v>231</v>
      </c>
      <c r="C206" s="16"/>
      <c r="D206" s="17">
        <v>4445000</v>
      </c>
      <c r="E206" s="18">
        <f t="shared" si="9"/>
        <v>4445</v>
      </c>
      <c r="F206" s="19">
        <v>4871700</v>
      </c>
      <c r="G206" s="19">
        <f t="shared" si="10"/>
        <v>4871.7</v>
      </c>
      <c r="H206" s="19">
        <v>5048500</v>
      </c>
      <c r="I206" s="19">
        <f t="shared" si="11"/>
        <v>5048.5</v>
      </c>
    </row>
    <row r="207" spans="1:9" ht="63.75" outlineLevel="3" x14ac:dyDescent="0.25">
      <c r="A207" s="14" t="s">
        <v>22</v>
      </c>
      <c r="B207" s="15" t="s">
        <v>231</v>
      </c>
      <c r="C207" s="16" t="s">
        <v>23</v>
      </c>
      <c r="D207" s="17">
        <v>4229023.68</v>
      </c>
      <c r="E207" s="18">
        <f t="shared" si="9"/>
        <v>4229.0236799999993</v>
      </c>
      <c r="F207" s="19">
        <v>4153000</v>
      </c>
      <c r="G207" s="19">
        <f t="shared" si="10"/>
        <v>4153</v>
      </c>
      <c r="H207" s="19">
        <v>4402000</v>
      </c>
      <c r="I207" s="19">
        <f t="shared" si="11"/>
        <v>4402</v>
      </c>
    </row>
    <row r="208" spans="1:9" ht="25.5" outlineLevel="3" x14ac:dyDescent="0.25">
      <c r="A208" s="14" t="s">
        <v>24</v>
      </c>
      <c r="B208" s="15" t="s">
        <v>231</v>
      </c>
      <c r="C208" s="16" t="s">
        <v>25</v>
      </c>
      <c r="D208" s="17">
        <v>215976.32000000001</v>
      </c>
      <c r="E208" s="18">
        <f t="shared" si="9"/>
        <v>215.97632000000002</v>
      </c>
      <c r="F208" s="19">
        <v>718700</v>
      </c>
      <c r="G208" s="19">
        <f t="shared" si="10"/>
        <v>718.7</v>
      </c>
      <c r="H208" s="19">
        <v>646500</v>
      </c>
      <c r="I208" s="19">
        <f t="shared" si="11"/>
        <v>646.5</v>
      </c>
    </row>
    <row r="209" spans="1:9" ht="25.5" outlineLevel="1" x14ac:dyDescent="0.25">
      <c r="A209" s="14" t="s">
        <v>232</v>
      </c>
      <c r="B209" s="15" t="s">
        <v>233</v>
      </c>
      <c r="C209" s="16"/>
      <c r="D209" s="17">
        <v>20000</v>
      </c>
      <c r="E209" s="18">
        <f t="shared" si="9"/>
        <v>20</v>
      </c>
      <c r="F209" s="19">
        <v>0</v>
      </c>
      <c r="G209" s="19">
        <f t="shared" si="10"/>
        <v>0</v>
      </c>
      <c r="H209" s="19">
        <v>0</v>
      </c>
      <c r="I209" s="19">
        <f t="shared" si="11"/>
        <v>0</v>
      </c>
    </row>
    <row r="210" spans="1:9" ht="38.25" outlineLevel="2" x14ac:dyDescent="0.25">
      <c r="A210" s="14" t="s">
        <v>234</v>
      </c>
      <c r="B210" s="15" t="s">
        <v>235</v>
      </c>
      <c r="C210" s="16"/>
      <c r="D210" s="17">
        <v>20000</v>
      </c>
      <c r="E210" s="18">
        <f t="shared" si="9"/>
        <v>20</v>
      </c>
      <c r="F210" s="19">
        <v>0</v>
      </c>
      <c r="G210" s="19">
        <f t="shared" si="10"/>
        <v>0</v>
      </c>
      <c r="H210" s="19">
        <v>0</v>
      </c>
      <c r="I210" s="19">
        <f t="shared" si="11"/>
        <v>0</v>
      </c>
    </row>
    <row r="211" spans="1:9" ht="25.5" outlineLevel="3" x14ac:dyDescent="0.25">
      <c r="A211" s="14" t="s">
        <v>24</v>
      </c>
      <c r="B211" s="15" t="s">
        <v>235</v>
      </c>
      <c r="C211" s="16" t="s">
        <v>25</v>
      </c>
      <c r="D211" s="17">
        <v>20000</v>
      </c>
      <c r="E211" s="18">
        <f t="shared" si="9"/>
        <v>20</v>
      </c>
      <c r="F211" s="19">
        <v>0</v>
      </c>
      <c r="G211" s="19">
        <f t="shared" si="10"/>
        <v>0</v>
      </c>
      <c r="H211" s="19">
        <v>0</v>
      </c>
      <c r="I211" s="19">
        <f t="shared" si="11"/>
        <v>0</v>
      </c>
    </row>
    <row r="212" spans="1:9" ht="25.5" outlineLevel="1" x14ac:dyDescent="0.25">
      <c r="A212" s="14" t="s">
        <v>236</v>
      </c>
      <c r="B212" s="15" t="s">
        <v>237</v>
      </c>
      <c r="C212" s="16"/>
      <c r="D212" s="17">
        <v>68757305.060000002</v>
      </c>
      <c r="E212" s="18">
        <f t="shared" si="9"/>
        <v>68757.305059999999</v>
      </c>
      <c r="F212" s="19">
        <v>50518300</v>
      </c>
      <c r="G212" s="19">
        <f t="shared" si="10"/>
        <v>50518.3</v>
      </c>
      <c r="H212" s="19">
        <v>50518300</v>
      </c>
      <c r="I212" s="19">
        <f t="shared" si="11"/>
        <v>50518.3</v>
      </c>
    </row>
    <row r="213" spans="1:9" ht="25.5" outlineLevel="2" x14ac:dyDescent="0.25">
      <c r="A213" s="14" t="s">
        <v>238</v>
      </c>
      <c r="B213" s="15" t="s">
        <v>239</v>
      </c>
      <c r="C213" s="16"/>
      <c r="D213" s="17">
        <v>59379187.060000002</v>
      </c>
      <c r="E213" s="18">
        <f t="shared" si="9"/>
        <v>59379.187060000004</v>
      </c>
      <c r="F213" s="19">
        <v>43262000</v>
      </c>
      <c r="G213" s="19">
        <f t="shared" si="10"/>
        <v>43262</v>
      </c>
      <c r="H213" s="19">
        <v>43262000</v>
      </c>
      <c r="I213" s="19">
        <f t="shared" si="11"/>
        <v>43262</v>
      </c>
    </row>
    <row r="214" spans="1:9" ht="63.75" outlineLevel="3" x14ac:dyDescent="0.25">
      <c r="A214" s="14" t="s">
        <v>22</v>
      </c>
      <c r="B214" s="15" t="s">
        <v>239</v>
      </c>
      <c r="C214" s="16" t="s">
        <v>23</v>
      </c>
      <c r="D214" s="17">
        <v>54107887.170000002</v>
      </c>
      <c r="E214" s="18">
        <f t="shared" si="9"/>
        <v>54107.887170000002</v>
      </c>
      <c r="F214" s="19">
        <v>40271000</v>
      </c>
      <c r="G214" s="19">
        <f t="shared" si="10"/>
        <v>40271</v>
      </c>
      <c r="H214" s="19">
        <v>40271000</v>
      </c>
      <c r="I214" s="19">
        <f t="shared" si="11"/>
        <v>40271</v>
      </c>
    </row>
    <row r="215" spans="1:9" ht="25.5" outlineLevel="3" x14ac:dyDescent="0.25">
      <c r="A215" s="14" t="s">
        <v>24</v>
      </c>
      <c r="B215" s="15" t="s">
        <v>239</v>
      </c>
      <c r="C215" s="16" t="s">
        <v>25</v>
      </c>
      <c r="D215" s="17">
        <v>4904074.07</v>
      </c>
      <c r="E215" s="18">
        <v>5155.2</v>
      </c>
      <c r="F215" s="19">
        <v>2929700</v>
      </c>
      <c r="G215" s="19">
        <f t="shared" si="10"/>
        <v>2929.7</v>
      </c>
      <c r="H215" s="19">
        <v>2929700</v>
      </c>
      <c r="I215" s="19">
        <f t="shared" si="11"/>
        <v>2929.7</v>
      </c>
    </row>
    <row r="216" spans="1:9" ht="15" customHeight="1" outlineLevel="3" x14ac:dyDescent="0.25">
      <c r="A216" s="14" t="s">
        <v>26</v>
      </c>
      <c r="B216" s="15" t="s">
        <v>239</v>
      </c>
      <c r="C216" s="16" t="s">
        <v>27</v>
      </c>
      <c r="D216" s="17">
        <v>2212.83</v>
      </c>
      <c r="E216" s="18">
        <f t="shared" si="9"/>
        <v>2.2128299999999999</v>
      </c>
      <c r="F216" s="19">
        <v>0</v>
      </c>
      <c r="G216" s="19">
        <f t="shared" si="10"/>
        <v>0</v>
      </c>
      <c r="H216" s="19">
        <v>0</v>
      </c>
      <c r="I216" s="19">
        <f t="shared" si="11"/>
        <v>0</v>
      </c>
    </row>
    <row r="217" spans="1:9" outlineLevel="3" x14ac:dyDescent="0.25">
      <c r="A217" s="14" t="s">
        <v>77</v>
      </c>
      <c r="B217" s="15" t="s">
        <v>239</v>
      </c>
      <c r="C217" s="16" t="s">
        <v>78</v>
      </c>
      <c r="D217" s="17">
        <v>113900</v>
      </c>
      <c r="E217" s="18">
        <f t="shared" si="9"/>
        <v>113.9</v>
      </c>
      <c r="F217" s="19">
        <v>61300</v>
      </c>
      <c r="G217" s="19">
        <f t="shared" si="10"/>
        <v>61.3</v>
      </c>
      <c r="H217" s="19">
        <v>61300</v>
      </c>
      <c r="I217" s="19">
        <f t="shared" si="11"/>
        <v>61.3</v>
      </c>
    </row>
    <row r="218" spans="1:9" ht="25.5" outlineLevel="2" x14ac:dyDescent="0.25">
      <c r="A218" s="14" t="s">
        <v>240</v>
      </c>
      <c r="B218" s="15" t="s">
        <v>241</v>
      </c>
      <c r="C218" s="16"/>
      <c r="D218" s="17">
        <v>4346248</v>
      </c>
      <c r="E218" s="18">
        <f t="shared" si="9"/>
        <v>4346.2479999999996</v>
      </c>
      <c r="F218" s="19">
        <v>3669300</v>
      </c>
      <c r="G218" s="19">
        <f t="shared" si="10"/>
        <v>3669.3</v>
      </c>
      <c r="H218" s="19">
        <v>3669300</v>
      </c>
      <c r="I218" s="19">
        <f t="shared" si="11"/>
        <v>3669.3</v>
      </c>
    </row>
    <row r="219" spans="1:9" ht="63.75" outlineLevel="3" x14ac:dyDescent="0.25">
      <c r="A219" s="14" t="s">
        <v>22</v>
      </c>
      <c r="B219" s="15" t="s">
        <v>241</v>
      </c>
      <c r="C219" s="16" t="s">
        <v>23</v>
      </c>
      <c r="D219" s="17">
        <v>4346248</v>
      </c>
      <c r="E219" s="18">
        <f t="shared" si="9"/>
        <v>4346.2479999999996</v>
      </c>
      <c r="F219" s="19">
        <v>3669300</v>
      </c>
      <c r="G219" s="19">
        <f t="shared" si="10"/>
        <v>3669.3</v>
      </c>
      <c r="H219" s="19">
        <v>3669300</v>
      </c>
      <c r="I219" s="19">
        <f t="shared" si="11"/>
        <v>3669.3</v>
      </c>
    </row>
    <row r="220" spans="1:9" ht="25.5" outlineLevel="2" x14ac:dyDescent="0.25">
      <c r="A220" s="14" t="s">
        <v>242</v>
      </c>
      <c r="B220" s="15" t="s">
        <v>243</v>
      </c>
      <c r="C220" s="16"/>
      <c r="D220" s="17">
        <v>855170</v>
      </c>
      <c r="E220" s="18">
        <f t="shared" si="9"/>
        <v>855.17</v>
      </c>
      <c r="F220" s="19">
        <v>250000</v>
      </c>
      <c r="G220" s="19">
        <f t="shared" si="10"/>
        <v>250</v>
      </c>
      <c r="H220" s="19">
        <v>250000</v>
      </c>
      <c r="I220" s="19">
        <f t="shared" si="11"/>
        <v>250</v>
      </c>
    </row>
    <row r="221" spans="1:9" ht="25.5" outlineLevel="3" x14ac:dyDescent="0.25">
      <c r="A221" s="14" t="s">
        <v>24</v>
      </c>
      <c r="B221" s="15" t="s">
        <v>243</v>
      </c>
      <c r="C221" s="16" t="s">
        <v>25</v>
      </c>
      <c r="D221" s="17">
        <v>560000</v>
      </c>
      <c r="E221" s="18">
        <f t="shared" si="9"/>
        <v>560</v>
      </c>
      <c r="F221" s="19">
        <v>200000</v>
      </c>
      <c r="G221" s="19">
        <f t="shared" si="10"/>
        <v>200</v>
      </c>
      <c r="H221" s="19">
        <v>200000</v>
      </c>
      <c r="I221" s="19">
        <f t="shared" si="11"/>
        <v>200</v>
      </c>
    </row>
    <row r="222" spans="1:9" outlineLevel="3" x14ac:dyDescent="0.25">
      <c r="A222" s="14" t="s">
        <v>77</v>
      </c>
      <c r="B222" s="15" t="s">
        <v>243</v>
      </c>
      <c r="C222" s="16" t="s">
        <v>78</v>
      </c>
      <c r="D222" s="17">
        <v>295170</v>
      </c>
      <c r="E222" s="18">
        <f t="shared" si="9"/>
        <v>295.17</v>
      </c>
      <c r="F222" s="19">
        <v>50000</v>
      </c>
      <c r="G222" s="19">
        <f t="shared" si="10"/>
        <v>50</v>
      </c>
      <c r="H222" s="19">
        <v>50000</v>
      </c>
      <c r="I222" s="19">
        <f t="shared" si="11"/>
        <v>50</v>
      </c>
    </row>
    <row r="223" spans="1:9" ht="38.25" outlineLevel="2" x14ac:dyDescent="0.25">
      <c r="A223" s="14" t="s">
        <v>244</v>
      </c>
      <c r="B223" s="15" t="s">
        <v>245</v>
      </c>
      <c r="C223" s="16"/>
      <c r="D223" s="17">
        <v>108000</v>
      </c>
      <c r="E223" s="18">
        <f t="shared" si="9"/>
        <v>108</v>
      </c>
      <c r="F223" s="19">
        <v>0</v>
      </c>
      <c r="G223" s="19">
        <f t="shared" si="10"/>
        <v>0</v>
      </c>
      <c r="H223" s="19">
        <v>0</v>
      </c>
      <c r="I223" s="19">
        <f t="shared" si="11"/>
        <v>0</v>
      </c>
    </row>
    <row r="224" spans="1:9" ht="25.5" outlineLevel="3" x14ac:dyDescent="0.25">
      <c r="A224" s="14" t="s">
        <v>24</v>
      </c>
      <c r="B224" s="15" t="s">
        <v>245</v>
      </c>
      <c r="C224" s="16" t="s">
        <v>25</v>
      </c>
      <c r="D224" s="17">
        <v>108000</v>
      </c>
      <c r="E224" s="18">
        <f t="shared" si="9"/>
        <v>108</v>
      </c>
      <c r="F224" s="19">
        <v>0</v>
      </c>
      <c r="G224" s="19">
        <f t="shared" si="10"/>
        <v>0</v>
      </c>
      <c r="H224" s="19">
        <v>0</v>
      </c>
      <c r="I224" s="19">
        <f t="shared" si="11"/>
        <v>0</v>
      </c>
    </row>
    <row r="225" spans="1:9" ht="63.75" outlineLevel="2" x14ac:dyDescent="0.25">
      <c r="A225" s="14" t="s">
        <v>246</v>
      </c>
      <c r="B225" s="15" t="s">
        <v>247</v>
      </c>
      <c r="C225" s="16"/>
      <c r="D225" s="17">
        <v>3838700</v>
      </c>
      <c r="E225" s="18">
        <f t="shared" si="9"/>
        <v>3838.7</v>
      </c>
      <c r="F225" s="19">
        <v>3087000</v>
      </c>
      <c r="G225" s="19">
        <f t="shared" si="10"/>
        <v>3087</v>
      </c>
      <c r="H225" s="19">
        <v>3087000</v>
      </c>
      <c r="I225" s="19">
        <f t="shared" si="11"/>
        <v>3087</v>
      </c>
    </row>
    <row r="226" spans="1:9" ht="15" customHeight="1" outlineLevel="3" x14ac:dyDescent="0.25">
      <c r="A226" s="14" t="s">
        <v>26</v>
      </c>
      <c r="B226" s="15" t="s">
        <v>247</v>
      </c>
      <c r="C226" s="16" t="s">
        <v>27</v>
      </c>
      <c r="D226" s="17">
        <v>3838700</v>
      </c>
      <c r="E226" s="18">
        <f t="shared" si="9"/>
        <v>3838.7</v>
      </c>
      <c r="F226" s="19">
        <v>3087000</v>
      </c>
      <c r="G226" s="19">
        <f t="shared" si="10"/>
        <v>3087</v>
      </c>
      <c r="H226" s="19">
        <v>3087000</v>
      </c>
      <c r="I226" s="19">
        <f t="shared" si="11"/>
        <v>3087</v>
      </c>
    </row>
    <row r="227" spans="1:9" ht="89.25" outlineLevel="2" x14ac:dyDescent="0.25">
      <c r="A227" s="14" t="s">
        <v>248</v>
      </c>
      <c r="B227" s="15" t="s">
        <v>249</v>
      </c>
      <c r="C227" s="16"/>
      <c r="D227" s="17">
        <v>230000</v>
      </c>
      <c r="E227" s="18">
        <f t="shared" si="9"/>
        <v>230</v>
      </c>
      <c r="F227" s="19">
        <v>250000</v>
      </c>
      <c r="G227" s="19">
        <f t="shared" si="10"/>
        <v>250</v>
      </c>
      <c r="H227" s="19">
        <v>250000</v>
      </c>
      <c r="I227" s="19">
        <f t="shared" si="11"/>
        <v>250</v>
      </c>
    </row>
    <row r="228" spans="1:9" ht="25.5" outlineLevel="3" x14ac:dyDescent="0.25">
      <c r="A228" s="14" t="s">
        <v>24</v>
      </c>
      <c r="B228" s="15" t="s">
        <v>249</v>
      </c>
      <c r="C228" s="16" t="s">
        <v>25</v>
      </c>
      <c r="D228" s="17">
        <v>230000</v>
      </c>
      <c r="E228" s="18">
        <f t="shared" si="9"/>
        <v>230</v>
      </c>
      <c r="F228" s="19">
        <v>250000</v>
      </c>
      <c r="G228" s="19">
        <f t="shared" si="10"/>
        <v>250</v>
      </c>
      <c r="H228" s="19">
        <v>250000</v>
      </c>
      <c r="I228" s="19">
        <f t="shared" si="11"/>
        <v>250</v>
      </c>
    </row>
    <row r="229" spans="1:9" s="4" customFormat="1" ht="38.25" x14ac:dyDescent="0.2">
      <c r="A229" s="8" t="s">
        <v>250</v>
      </c>
      <c r="B229" s="9" t="s">
        <v>251</v>
      </c>
      <c r="C229" s="10"/>
      <c r="D229" s="11">
        <v>69899564.900000006</v>
      </c>
      <c r="E229" s="12">
        <f t="shared" si="9"/>
        <v>69899.564900000012</v>
      </c>
      <c r="F229" s="13">
        <v>98461396.400000006</v>
      </c>
      <c r="G229" s="13">
        <f t="shared" si="10"/>
        <v>98461.396400000012</v>
      </c>
      <c r="H229" s="13">
        <v>135817896.40000001</v>
      </c>
      <c r="I229" s="13">
        <f t="shared" si="11"/>
        <v>135817.8964</v>
      </c>
    </row>
    <row r="230" spans="1:9" ht="25.5" outlineLevel="1" x14ac:dyDescent="0.25">
      <c r="A230" s="14" t="s">
        <v>252</v>
      </c>
      <c r="B230" s="15" t="s">
        <v>253</v>
      </c>
      <c r="C230" s="16"/>
      <c r="D230" s="17">
        <v>69724764.900000006</v>
      </c>
      <c r="E230" s="18">
        <f t="shared" si="9"/>
        <v>69724.764900000009</v>
      </c>
      <c r="F230" s="19">
        <v>98286596.400000006</v>
      </c>
      <c r="G230" s="19">
        <f t="shared" si="10"/>
        <v>98286.596400000009</v>
      </c>
      <c r="H230" s="19">
        <v>135643096.40000001</v>
      </c>
      <c r="I230" s="19">
        <f t="shared" si="11"/>
        <v>135643.09640000001</v>
      </c>
    </row>
    <row r="231" spans="1:9" outlineLevel="2" x14ac:dyDescent="0.25">
      <c r="A231" s="14" t="s">
        <v>254</v>
      </c>
      <c r="B231" s="15" t="s">
        <v>255</v>
      </c>
      <c r="C231" s="16"/>
      <c r="D231" s="17">
        <v>55755019.880000003</v>
      </c>
      <c r="E231" s="18">
        <f t="shared" si="9"/>
        <v>55755.01988</v>
      </c>
      <c r="F231" s="19">
        <v>56906815.399999999</v>
      </c>
      <c r="G231" s="19">
        <f t="shared" si="10"/>
        <v>56906.815399999999</v>
      </c>
      <c r="H231" s="19">
        <v>56906815.399999999</v>
      </c>
      <c r="I231" s="19">
        <f t="shared" si="11"/>
        <v>56906.815399999999</v>
      </c>
    </row>
    <row r="232" spans="1:9" ht="63.75" outlineLevel="3" x14ac:dyDescent="0.25">
      <c r="A232" s="14" t="s">
        <v>22</v>
      </c>
      <c r="B232" s="15" t="s">
        <v>255</v>
      </c>
      <c r="C232" s="16" t="s">
        <v>23</v>
      </c>
      <c r="D232" s="17">
        <v>52299199.880000003</v>
      </c>
      <c r="E232" s="18">
        <f t="shared" si="9"/>
        <v>52299.19988</v>
      </c>
      <c r="F232" s="19">
        <v>54386000</v>
      </c>
      <c r="G232" s="19">
        <f t="shared" si="10"/>
        <v>54386</v>
      </c>
      <c r="H232" s="19">
        <v>54386000</v>
      </c>
      <c r="I232" s="19">
        <f t="shared" si="11"/>
        <v>54386</v>
      </c>
    </row>
    <row r="233" spans="1:9" ht="25.5" outlineLevel="3" x14ac:dyDescent="0.25">
      <c r="A233" s="14" t="s">
        <v>24</v>
      </c>
      <c r="B233" s="15" t="s">
        <v>255</v>
      </c>
      <c r="C233" s="16" t="s">
        <v>25</v>
      </c>
      <c r="D233" s="17">
        <v>3453637.44</v>
      </c>
      <c r="E233" s="18">
        <f t="shared" si="9"/>
        <v>3453.63744</v>
      </c>
      <c r="F233" s="19">
        <v>2519715.4</v>
      </c>
      <c r="G233" s="19">
        <f t="shared" si="10"/>
        <v>2519.7154</v>
      </c>
      <c r="H233" s="19">
        <v>2519715.4</v>
      </c>
      <c r="I233" s="19">
        <f t="shared" si="11"/>
        <v>2519.7154</v>
      </c>
    </row>
    <row r="234" spans="1:9" outlineLevel="3" x14ac:dyDescent="0.25">
      <c r="A234" s="14" t="s">
        <v>77</v>
      </c>
      <c r="B234" s="15" t="s">
        <v>255</v>
      </c>
      <c r="C234" s="16" t="s">
        <v>78</v>
      </c>
      <c r="D234" s="17">
        <v>2182.56</v>
      </c>
      <c r="E234" s="18">
        <f t="shared" si="9"/>
        <v>2.1825600000000001</v>
      </c>
      <c r="F234" s="19">
        <v>1100</v>
      </c>
      <c r="G234" s="19">
        <f t="shared" si="10"/>
        <v>1.1000000000000001</v>
      </c>
      <c r="H234" s="19">
        <v>1100</v>
      </c>
      <c r="I234" s="19">
        <f t="shared" si="11"/>
        <v>1.1000000000000001</v>
      </c>
    </row>
    <row r="235" spans="1:9" outlineLevel="2" x14ac:dyDescent="0.25">
      <c r="A235" s="14" t="s">
        <v>256</v>
      </c>
      <c r="B235" s="15" t="s">
        <v>257</v>
      </c>
      <c r="C235" s="16"/>
      <c r="D235" s="17">
        <v>1847159.02</v>
      </c>
      <c r="E235" s="18">
        <f t="shared" si="9"/>
        <v>1847.1590200000001</v>
      </c>
      <c r="F235" s="19">
        <v>4119400</v>
      </c>
      <c r="G235" s="19">
        <f t="shared" si="10"/>
        <v>4119.3999999999996</v>
      </c>
      <c r="H235" s="19">
        <v>11119400</v>
      </c>
      <c r="I235" s="19">
        <f t="shared" si="11"/>
        <v>11119.4</v>
      </c>
    </row>
    <row r="236" spans="1:9" ht="25.5" outlineLevel="3" x14ac:dyDescent="0.25">
      <c r="A236" s="14" t="s">
        <v>258</v>
      </c>
      <c r="B236" s="15" t="s">
        <v>257</v>
      </c>
      <c r="C236" s="16" t="s">
        <v>259</v>
      </c>
      <c r="D236" s="17">
        <v>1847159.02</v>
      </c>
      <c r="E236" s="18">
        <f t="shared" si="9"/>
        <v>1847.1590200000001</v>
      </c>
      <c r="F236" s="19">
        <v>4119400</v>
      </c>
      <c r="G236" s="19">
        <f t="shared" si="10"/>
        <v>4119.3999999999996</v>
      </c>
      <c r="H236" s="19">
        <v>11119400</v>
      </c>
      <c r="I236" s="19">
        <f t="shared" si="11"/>
        <v>11119.4</v>
      </c>
    </row>
    <row r="237" spans="1:9" ht="25.5" outlineLevel="2" x14ac:dyDescent="0.25">
      <c r="A237" s="14" t="s">
        <v>260</v>
      </c>
      <c r="B237" s="15" t="s">
        <v>261</v>
      </c>
      <c r="C237" s="16"/>
      <c r="D237" s="17">
        <v>0</v>
      </c>
      <c r="E237" s="18">
        <f t="shared" si="9"/>
        <v>0</v>
      </c>
      <c r="F237" s="19">
        <v>28001100</v>
      </c>
      <c r="G237" s="19">
        <f t="shared" si="10"/>
        <v>28001.1</v>
      </c>
      <c r="H237" s="19">
        <v>58357600</v>
      </c>
      <c r="I237" s="19">
        <f t="shared" si="11"/>
        <v>58357.599999999999</v>
      </c>
    </row>
    <row r="238" spans="1:9" outlineLevel="3" x14ac:dyDescent="0.25">
      <c r="A238" s="14" t="s">
        <v>262</v>
      </c>
      <c r="B238" s="15" t="s">
        <v>261</v>
      </c>
      <c r="C238" s="16" t="s">
        <v>263</v>
      </c>
      <c r="D238" s="17">
        <v>0</v>
      </c>
      <c r="E238" s="18">
        <f t="shared" si="9"/>
        <v>0</v>
      </c>
      <c r="F238" s="19">
        <v>28001100</v>
      </c>
      <c r="G238" s="19">
        <f t="shared" si="10"/>
        <v>28001.1</v>
      </c>
      <c r="H238" s="19">
        <v>58357600</v>
      </c>
      <c r="I238" s="19">
        <f t="shared" si="11"/>
        <v>58357.599999999999</v>
      </c>
    </row>
    <row r="239" spans="1:9" ht="13.5" customHeight="1" outlineLevel="2" x14ac:dyDescent="0.25">
      <c r="A239" s="14" t="s">
        <v>264</v>
      </c>
      <c r="B239" s="15" t="s">
        <v>265</v>
      </c>
      <c r="C239" s="16"/>
      <c r="D239" s="17">
        <v>12122586</v>
      </c>
      <c r="E239" s="18">
        <f t="shared" si="9"/>
        <v>12122.585999999999</v>
      </c>
      <c r="F239" s="19">
        <v>9259281</v>
      </c>
      <c r="G239" s="19">
        <f t="shared" si="10"/>
        <v>9259.2810000000009</v>
      </c>
      <c r="H239" s="19">
        <v>9259281</v>
      </c>
      <c r="I239" s="19">
        <f t="shared" si="11"/>
        <v>9259.2810000000009</v>
      </c>
    </row>
    <row r="240" spans="1:9" ht="63.75" outlineLevel="3" x14ac:dyDescent="0.25">
      <c r="A240" s="14" t="s">
        <v>22</v>
      </c>
      <c r="B240" s="15" t="s">
        <v>265</v>
      </c>
      <c r="C240" s="16" t="s">
        <v>23</v>
      </c>
      <c r="D240" s="17">
        <v>11589786</v>
      </c>
      <c r="E240" s="18">
        <f t="shared" si="9"/>
        <v>11589.786</v>
      </c>
      <c r="F240" s="19">
        <v>8734281</v>
      </c>
      <c r="G240" s="19">
        <f t="shared" si="10"/>
        <v>8734.2810000000009</v>
      </c>
      <c r="H240" s="19">
        <v>8734281</v>
      </c>
      <c r="I240" s="19">
        <f t="shared" si="11"/>
        <v>8734.2810000000009</v>
      </c>
    </row>
    <row r="241" spans="1:9" ht="25.5" outlineLevel="3" x14ac:dyDescent="0.25">
      <c r="A241" s="14" t="s">
        <v>24</v>
      </c>
      <c r="B241" s="15" t="s">
        <v>265</v>
      </c>
      <c r="C241" s="16" t="s">
        <v>25</v>
      </c>
      <c r="D241" s="17">
        <v>531800</v>
      </c>
      <c r="E241" s="18">
        <f t="shared" si="9"/>
        <v>531.79999999999995</v>
      </c>
      <c r="F241" s="19">
        <v>525000</v>
      </c>
      <c r="G241" s="19">
        <f t="shared" si="10"/>
        <v>525</v>
      </c>
      <c r="H241" s="19">
        <v>525000</v>
      </c>
      <c r="I241" s="19">
        <f t="shared" si="11"/>
        <v>525</v>
      </c>
    </row>
    <row r="242" spans="1:9" outlineLevel="3" x14ac:dyDescent="0.25">
      <c r="A242" s="14" t="s">
        <v>77</v>
      </c>
      <c r="B242" s="15" t="s">
        <v>265</v>
      </c>
      <c r="C242" s="16" t="s">
        <v>78</v>
      </c>
      <c r="D242" s="17">
        <v>1000</v>
      </c>
      <c r="E242" s="18">
        <f t="shared" si="9"/>
        <v>1</v>
      </c>
      <c r="F242" s="19">
        <v>0</v>
      </c>
      <c r="G242" s="19">
        <f t="shared" si="10"/>
        <v>0</v>
      </c>
      <c r="H242" s="19">
        <v>0</v>
      </c>
      <c r="I242" s="19">
        <f t="shared" si="11"/>
        <v>0</v>
      </c>
    </row>
    <row r="243" spans="1:9" ht="25.5" outlineLevel="1" x14ac:dyDescent="0.25">
      <c r="A243" s="14" t="s">
        <v>266</v>
      </c>
      <c r="B243" s="15" t="s">
        <v>267</v>
      </c>
      <c r="C243" s="16"/>
      <c r="D243" s="17">
        <v>174800</v>
      </c>
      <c r="E243" s="18">
        <f t="shared" si="9"/>
        <v>174.8</v>
      </c>
      <c r="F243" s="19">
        <v>174800</v>
      </c>
      <c r="G243" s="19">
        <f t="shared" si="10"/>
        <v>174.8</v>
      </c>
      <c r="H243" s="19">
        <v>174800</v>
      </c>
      <c r="I243" s="19">
        <f t="shared" si="11"/>
        <v>174.8</v>
      </c>
    </row>
    <row r="244" spans="1:9" ht="38.25" outlineLevel="2" x14ac:dyDescent="0.25">
      <c r="A244" s="14" t="s">
        <v>268</v>
      </c>
      <c r="B244" s="15" t="s">
        <v>269</v>
      </c>
      <c r="C244" s="16"/>
      <c r="D244" s="17">
        <v>174800</v>
      </c>
      <c r="E244" s="18">
        <f t="shared" si="9"/>
        <v>174.8</v>
      </c>
      <c r="F244" s="19">
        <v>174800</v>
      </c>
      <c r="G244" s="19">
        <f t="shared" si="10"/>
        <v>174.8</v>
      </c>
      <c r="H244" s="19">
        <v>174800</v>
      </c>
      <c r="I244" s="19">
        <f t="shared" si="11"/>
        <v>174.8</v>
      </c>
    </row>
    <row r="245" spans="1:9" ht="63.75" outlineLevel="3" x14ac:dyDescent="0.25">
      <c r="A245" s="14" t="s">
        <v>22</v>
      </c>
      <c r="B245" s="15" t="s">
        <v>269</v>
      </c>
      <c r="C245" s="16" t="s">
        <v>23</v>
      </c>
      <c r="D245" s="17">
        <v>70854</v>
      </c>
      <c r="E245" s="18">
        <f t="shared" si="9"/>
        <v>70.853999999999999</v>
      </c>
      <c r="F245" s="19">
        <v>0</v>
      </c>
      <c r="G245" s="19">
        <f t="shared" si="10"/>
        <v>0</v>
      </c>
      <c r="H245" s="19">
        <v>0</v>
      </c>
      <c r="I245" s="19">
        <f t="shared" si="11"/>
        <v>0</v>
      </c>
    </row>
    <row r="246" spans="1:9" ht="25.5" outlineLevel="3" x14ac:dyDescent="0.25">
      <c r="A246" s="14" t="s">
        <v>24</v>
      </c>
      <c r="B246" s="15" t="s">
        <v>269</v>
      </c>
      <c r="C246" s="16" t="s">
        <v>25</v>
      </c>
      <c r="D246" s="17">
        <v>103946</v>
      </c>
      <c r="E246" s="18">
        <f t="shared" si="9"/>
        <v>103.946</v>
      </c>
      <c r="F246" s="19">
        <v>174800</v>
      </c>
      <c r="G246" s="19">
        <f t="shared" si="10"/>
        <v>174.8</v>
      </c>
      <c r="H246" s="19">
        <v>174800</v>
      </c>
      <c r="I246" s="19">
        <f t="shared" si="11"/>
        <v>174.8</v>
      </c>
    </row>
    <row r="247" spans="1:9" s="4" customFormat="1" ht="25.5" x14ac:dyDescent="0.2">
      <c r="A247" s="8" t="s">
        <v>270</v>
      </c>
      <c r="B247" s="9" t="s">
        <v>271</v>
      </c>
      <c r="C247" s="10"/>
      <c r="D247" s="11">
        <v>5473625.4500000002</v>
      </c>
      <c r="E247" s="12">
        <f t="shared" si="9"/>
        <v>5473.6254500000005</v>
      </c>
      <c r="F247" s="13">
        <v>4917200</v>
      </c>
      <c r="G247" s="13">
        <f t="shared" si="10"/>
        <v>4917.2</v>
      </c>
      <c r="H247" s="13">
        <v>4917200</v>
      </c>
      <c r="I247" s="13">
        <f t="shared" si="11"/>
        <v>4917.2</v>
      </c>
    </row>
    <row r="248" spans="1:9" ht="25.5" outlineLevel="1" x14ac:dyDescent="0.25">
      <c r="A248" s="14" t="s">
        <v>272</v>
      </c>
      <c r="B248" s="15" t="s">
        <v>273</v>
      </c>
      <c r="C248" s="16"/>
      <c r="D248" s="17">
        <v>4324420.63</v>
      </c>
      <c r="E248" s="18">
        <f t="shared" si="9"/>
        <v>4324.4206299999996</v>
      </c>
      <c r="F248" s="19">
        <v>4167200</v>
      </c>
      <c r="G248" s="19">
        <f t="shared" si="10"/>
        <v>4167.2</v>
      </c>
      <c r="H248" s="19">
        <v>4167200</v>
      </c>
      <c r="I248" s="19">
        <f t="shared" si="11"/>
        <v>4167.2</v>
      </c>
    </row>
    <row r="249" spans="1:9" ht="76.5" customHeight="1" outlineLevel="2" x14ac:dyDescent="0.25">
      <c r="A249" s="14" t="s">
        <v>274</v>
      </c>
      <c r="B249" s="15" t="s">
        <v>275</v>
      </c>
      <c r="C249" s="16"/>
      <c r="D249" s="17">
        <v>290000</v>
      </c>
      <c r="E249" s="18">
        <f t="shared" si="9"/>
        <v>290</v>
      </c>
      <c r="F249" s="19">
        <v>100000</v>
      </c>
      <c r="G249" s="19">
        <f t="shared" si="10"/>
        <v>100</v>
      </c>
      <c r="H249" s="19">
        <v>100000</v>
      </c>
      <c r="I249" s="19">
        <f t="shared" si="11"/>
        <v>100</v>
      </c>
    </row>
    <row r="250" spans="1:9" ht="25.5" outlineLevel="3" x14ac:dyDescent="0.25">
      <c r="A250" s="14" t="s">
        <v>24</v>
      </c>
      <c r="B250" s="15" t="s">
        <v>275</v>
      </c>
      <c r="C250" s="16" t="s">
        <v>25</v>
      </c>
      <c r="D250" s="17">
        <v>290000</v>
      </c>
      <c r="E250" s="18">
        <f t="shared" si="9"/>
        <v>290</v>
      </c>
      <c r="F250" s="19">
        <v>100000</v>
      </c>
      <c r="G250" s="19">
        <f t="shared" si="10"/>
        <v>100</v>
      </c>
      <c r="H250" s="19">
        <v>100000</v>
      </c>
      <c r="I250" s="19">
        <f t="shared" si="11"/>
        <v>100</v>
      </c>
    </row>
    <row r="251" spans="1:9" outlineLevel="2" x14ac:dyDescent="0.25">
      <c r="A251" s="14" t="s">
        <v>276</v>
      </c>
      <c r="B251" s="15" t="s">
        <v>277</v>
      </c>
      <c r="C251" s="16"/>
      <c r="D251" s="17">
        <v>3360786.83</v>
      </c>
      <c r="E251" s="18">
        <f t="shared" si="9"/>
        <v>3360.78683</v>
      </c>
      <c r="F251" s="19">
        <v>3797200</v>
      </c>
      <c r="G251" s="19">
        <f t="shared" si="10"/>
        <v>3797.2</v>
      </c>
      <c r="H251" s="19">
        <v>3797200</v>
      </c>
      <c r="I251" s="19">
        <f t="shared" si="11"/>
        <v>3797.2</v>
      </c>
    </row>
    <row r="252" spans="1:9" ht="25.5" outlineLevel="3" x14ac:dyDescent="0.25">
      <c r="A252" s="14" t="s">
        <v>24</v>
      </c>
      <c r="B252" s="15" t="s">
        <v>277</v>
      </c>
      <c r="C252" s="16" t="s">
        <v>25</v>
      </c>
      <c r="D252" s="17">
        <v>3195942.74</v>
      </c>
      <c r="E252" s="18">
        <f t="shared" si="9"/>
        <v>3195.9427400000004</v>
      </c>
      <c r="F252" s="19">
        <v>3797200</v>
      </c>
      <c r="G252" s="19">
        <f t="shared" si="10"/>
        <v>3797.2</v>
      </c>
      <c r="H252" s="19">
        <v>3797200</v>
      </c>
      <c r="I252" s="19">
        <f t="shared" si="11"/>
        <v>3797.2</v>
      </c>
    </row>
    <row r="253" spans="1:9" outlineLevel="3" x14ac:dyDescent="0.25">
      <c r="A253" s="14" t="s">
        <v>77</v>
      </c>
      <c r="B253" s="15" t="s">
        <v>277</v>
      </c>
      <c r="C253" s="16" t="s">
        <v>78</v>
      </c>
      <c r="D253" s="17">
        <v>164844.09</v>
      </c>
      <c r="E253" s="18">
        <f t="shared" si="9"/>
        <v>164.84408999999999</v>
      </c>
      <c r="F253" s="19">
        <v>0</v>
      </c>
      <c r="G253" s="19">
        <f t="shared" si="10"/>
        <v>0</v>
      </c>
      <c r="H253" s="19">
        <v>0</v>
      </c>
      <c r="I253" s="19">
        <f t="shared" si="11"/>
        <v>0</v>
      </c>
    </row>
    <row r="254" spans="1:9" ht="25.5" outlineLevel="2" x14ac:dyDescent="0.25">
      <c r="A254" s="14" t="s">
        <v>278</v>
      </c>
      <c r="B254" s="15" t="s">
        <v>279</v>
      </c>
      <c r="C254" s="16"/>
      <c r="D254" s="17">
        <v>174000</v>
      </c>
      <c r="E254" s="18">
        <f t="shared" si="9"/>
        <v>174</v>
      </c>
      <c r="F254" s="19">
        <v>270000</v>
      </c>
      <c r="G254" s="19">
        <f t="shared" si="10"/>
        <v>270</v>
      </c>
      <c r="H254" s="19">
        <v>270000</v>
      </c>
      <c r="I254" s="19">
        <f t="shared" si="11"/>
        <v>270</v>
      </c>
    </row>
    <row r="255" spans="1:9" ht="25.5" outlineLevel="3" x14ac:dyDescent="0.25">
      <c r="A255" s="14" t="s">
        <v>24</v>
      </c>
      <c r="B255" s="15" t="s">
        <v>279</v>
      </c>
      <c r="C255" s="16" t="s">
        <v>25</v>
      </c>
      <c r="D255" s="17">
        <v>174000</v>
      </c>
      <c r="E255" s="18">
        <f t="shared" si="9"/>
        <v>174</v>
      </c>
      <c r="F255" s="19">
        <v>270000</v>
      </c>
      <c r="G255" s="19">
        <f t="shared" si="10"/>
        <v>270</v>
      </c>
      <c r="H255" s="19">
        <v>270000</v>
      </c>
      <c r="I255" s="19">
        <f t="shared" si="11"/>
        <v>270</v>
      </c>
    </row>
    <row r="256" spans="1:9" ht="154.5" customHeight="1" outlineLevel="2" x14ac:dyDescent="0.25">
      <c r="A256" s="14" t="s">
        <v>280</v>
      </c>
      <c r="B256" s="15" t="s">
        <v>281</v>
      </c>
      <c r="C256" s="16"/>
      <c r="D256" s="17">
        <v>499633.8</v>
      </c>
      <c r="E256" s="18">
        <f t="shared" si="9"/>
        <v>499.63380000000001</v>
      </c>
      <c r="F256" s="19">
        <v>0</v>
      </c>
      <c r="G256" s="19">
        <f t="shared" si="10"/>
        <v>0</v>
      </c>
      <c r="H256" s="19">
        <v>0</v>
      </c>
      <c r="I256" s="19">
        <f t="shared" si="11"/>
        <v>0</v>
      </c>
    </row>
    <row r="257" spans="1:9" ht="63.75" outlineLevel="3" x14ac:dyDescent="0.25">
      <c r="A257" s="14" t="s">
        <v>22</v>
      </c>
      <c r="B257" s="15" t="s">
        <v>281</v>
      </c>
      <c r="C257" s="16" t="s">
        <v>23</v>
      </c>
      <c r="D257" s="17">
        <v>499633.8</v>
      </c>
      <c r="E257" s="18">
        <f t="shared" si="9"/>
        <v>499.63380000000001</v>
      </c>
      <c r="F257" s="19">
        <v>0</v>
      </c>
      <c r="G257" s="19">
        <f t="shared" si="10"/>
        <v>0</v>
      </c>
      <c r="H257" s="19">
        <v>0</v>
      </c>
      <c r="I257" s="19">
        <f t="shared" si="11"/>
        <v>0</v>
      </c>
    </row>
    <row r="258" spans="1:9" outlineLevel="1" x14ac:dyDescent="0.25">
      <c r="A258" s="14" t="s">
        <v>282</v>
      </c>
      <c r="B258" s="15" t="s">
        <v>283</v>
      </c>
      <c r="C258" s="16"/>
      <c r="D258" s="17">
        <v>1149204.82</v>
      </c>
      <c r="E258" s="18">
        <f t="shared" si="9"/>
        <v>1149.2048200000002</v>
      </c>
      <c r="F258" s="19">
        <v>750000</v>
      </c>
      <c r="G258" s="19">
        <f t="shared" si="10"/>
        <v>750</v>
      </c>
      <c r="H258" s="19">
        <v>750000</v>
      </c>
      <c r="I258" s="19">
        <f t="shared" si="11"/>
        <v>750</v>
      </c>
    </row>
    <row r="259" spans="1:9" ht="38.25" outlineLevel="2" x14ac:dyDescent="0.25">
      <c r="A259" s="14" t="s">
        <v>284</v>
      </c>
      <c r="B259" s="15" t="s">
        <v>285</v>
      </c>
      <c r="C259" s="16"/>
      <c r="D259" s="17">
        <v>50000</v>
      </c>
      <c r="E259" s="18">
        <f t="shared" si="9"/>
        <v>50</v>
      </c>
      <c r="F259" s="19">
        <v>50000</v>
      </c>
      <c r="G259" s="19">
        <f t="shared" si="10"/>
        <v>50</v>
      </c>
      <c r="H259" s="19">
        <v>50000</v>
      </c>
      <c r="I259" s="19">
        <f t="shared" si="11"/>
        <v>50</v>
      </c>
    </row>
    <row r="260" spans="1:9" ht="25.5" outlineLevel="3" x14ac:dyDescent="0.25">
      <c r="A260" s="14" t="s">
        <v>24</v>
      </c>
      <c r="B260" s="15" t="s">
        <v>285</v>
      </c>
      <c r="C260" s="16" t="s">
        <v>25</v>
      </c>
      <c r="D260" s="17">
        <v>50000</v>
      </c>
      <c r="E260" s="18">
        <f t="shared" si="9"/>
        <v>50</v>
      </c>
      <c r="F260" s="19">
        <v>50000</v>
      </c>
      <c r="G260" s="19">
        <f t="shared" si="10"/>
        <v>50</v>
      </c>
      <c r="H260" s="19">
        <v>50000</v>
      </c>
      <c r="I260" s="19">
        <f t="shared" si="11"/>
        <v>50</v>
      </c>
    </row>
    <row r="261" spans="1:9" ht="25.5" outlineLevel="2" x14ac:dyDescent="0.25">
      <c r="A261" s="14" t="s">
        <v>286</v>
      </c>
      <c r="B261" s="15" t="s">
        <v>287</v>
      </c>
      <c r="C261" s="16"/>
      <c r="D261" s="17">
        <v>1099204.82</v>
      </c>
      <c r="E261" s="18">
        <f t="shared" si="9"/>
        <v>1099.2048200000002</v>
      </c>
      <c r="F261" s="19">
        <v>700000</v>
      </c>
      <c r="G261" s="19">
        <f t="shared" si="10"/>
        <v>700</v>
      </c>
      <c r="H261" s="19">
        <v>700000</v>
      </c>
      <c r="I261" s="19">
        <f t="shared" si="11"/>
        <v>700</v>
      </c>
    </row>
    <row r="262" spans="1:9" ht="25.5" outlineLevel="3" x14ac:dyDescent="0.25">
      <c r="A262" s="14" t="s">
        <v>24</v>
      </c>
      <c r="B262" s="15" t="s">
        <v>287</v>
      </c>
      <c r="C262" s="16" t="s">
        <v>25</v>
      </c>
      <c r="D262" s="17">
        <v>1099204.82</v>
      </c>
      <c r="E262" s="18">
        <f t="shared" si="9"/>
        <v>1099.2048200000002</v>
      </c>
      <c r="F262" s="19">
        <v>700000</v>
      </c>
      <c r="G262" s="19">
        <f t="shared" si="10"/>
        <v>700</v>
      </c>
      <c r="H262" s="19">
        <v>700000</v>
      </c>
      <c r="I262" s="19">
        <f t="shared" si="11"/>
        <v>700</v>
      </c>
    </row>
    <row r="263" spans="1:9" s="4" customFormat="1" ht="38.25" x14ac:dyDescent="0.2">
      <c r="A263" s="8" t="s">
        <v>288</v>
      </c>
      <c r="B263" s="9" t="s">
        <v>289</v>
      </c>
      <c r="C263" s="10"/>
      <c r="D263" s="11">
        <v>6823400</v>
      </c>
      <c r="E263" s="12">
        <f t="shared" si="9"/>
        <v>6823.4</v>
      </c>
      <c r="F263" s="13">
        <v>5921300</v>
      </c>
      <c r="G263" s="13">
        <f t="shared" si="10"/>
        <v>5921.3</v>
      </c>
      <c r="H263" s="13">
        <v>5921300</v>
      </c>
      <c r="I263" s="13">
        <f t="shared" si="11"/>
        <v>5921.3</v>
      </c>
    </row>
    <row r="264" spans="1:9" outlineLevel="1" x14ac:dyDescent="0.25">
      <c r="A264" s="14" t="s">
        <v>290</v>
      </c>
      <c r="B264" s="15" t="s">
        <v>291</v>
      </c>
      <c r="C264" s="16"/>
      <c r="D264" s="17">
        <v>780000</v>
      </c>
      <c r="E264" s="18">
        <f t="shared" si="9"/>
        <v>780</v>
      </c>
      <c r="F264" s="19">
        <v>353000</v>
      </c>
      <c r="G264" s="19">
        <f t="shared" si="10"/>
        <v>353</v>
      </c>
      <c r="H264" s="19">
        <v>353000</v>
      </c>
      <c r="I264" s="19">
        <f t="shared" si="11"/>
        <v>353</v>
      </c>
    </row>
    <row r="265" spans="1:9" ht="25.5" outlineLevel="2" x14ac:dyDescent="0.25">
      <c r="A265" s="14" t="s">
        <v>292</v>
      </c>
      <c r="B265" s="15" t="s">
        <v>293</v>
      </c>
      <c r="C265" s="16"/>
      <c r="D265" s="17">
        <v>780000</v>
      </c>
      <c r="E265" s="18">
        <f t="shared" si="9"/>
        <v>780</v>
      </c>
      <c r="F265" s="19">
        <v>353000</v>
      </c>
      <c r="G265" s="19">
        <f t="shared" si="10"/>
        <v>353</v>
      </c>
      <c r="H265" s="19">
        <v>353000</v>
      </c>
      <c r="I265" s="19">
        <f t="shared" si="11"/>
        <v>353</v>
      </c>
    </row>
    <row r="266" spans="1:9" ht="25.5" outlineLevel="3" x14ac:dyDescent="0.25">
      <c r="A266" s="14" t="s">
        <v>24</v>
      </c>
      <c r="B266" s="15" t="s">
        <v>293</v>
      </c>
      <c r="C266" s="16" t="s">
        <v>25</v>
      </c>
      <c r="D266" s="17">
        <v>780000</v>
      </c>
      <c r="E266" s="18">
        <f t="shared" si="9"/>
        <v>780</v>
      </c>
      <c r="F266" s="19">
        <v>353000</v>
      </c>
      <c r="G266" s="19">
        <f t="shared" si="10"/>
        <v>353</v>
      </c>
      <c r="H266" s="19">
        <v>353000</v>
      </c>
      <c r="I266" s="19">
        <f t="shared" si="11"/>
        <v>353</v>
      </c>
    </row>
    <row r="267" spans="1:9" outlineLevel="1" x14ac:dyDescent="0.25">
      <c r="A267" s="14" t="s">
        <v>294</v>
      </c>
      <c r="B267" s="15" t="s">
        <v>295</v>
      </c>
      <c r="C267" s="16"/>
      <c r="D267" s="17">
        <v>6043400</v>
      </c>
      <c r="E267" s="18">
        <f t="shared" si="9"/>
        <v>6043.4</v>
      </c>
      <c r="F267" s="19">
        <v>5568300</v>
      </c>
      <c r="G267" s="19">
        <f t="shared" si="10"/>
        <v>5568.3</v>
      </c>
      <c r="H267" s="19">
        <v>5568300</v>
      </c>
      <c r="I267" s="19">
        <f t="shared" si="11"/>
        <v>5568.3</v>
      </c>
    </row>
    <row r="268" spans="1:9" ht="63.75" outlineLevel="2" x14ac:dyDescent="0.25">
      <c r="A268" s="14" t="s">
        <v>296</v>
      </c>
      <c r="B268" s="15" t="s">
        <v>297</v>
      </c>
      <c r="C268" s="16"/>
      <c r="D268" s="17">
        <v>20000</v>
      </c>
      <c r="E268" s="18">
        <f t="shared" si="9"/>
        <v>20</v>
      </c>
      <c r="F268" s="19">
        <v>20000</v>
      </c>
      <c r="G268" s="19">
        <f t="shared" si="10"/>
        <v>20</v>
      </c>
      <c r="H268" s="19">
        <v>20000</v>
      </c>
      <c r="I268" s="19">
        <f t="shared" si="11"/>
        <v>20</v>
      </c>
    </row>
    <row r="269" spans="1:9" ht="25.5" outlineLevel="3" x14ac:dyDescent="0.25">
      <c r="A269" s="14" t="s">
        <v>24</v>
      </c>
      <c r="B269" s="15" t="s">
        <v>297</v>
      </c>
      <c r="C269" s="16" t="s">
        <v>25</v>
      </c>
      <c r="D269" s="17">
        <v>20000</v>
      </c>
      <c r="E269" s="18">
        <f t="shared" ref="E269:E347" si="12">D269/1000</f>
        <v>20</v>
      </c>
      <c r="F269" s="19">
        <v>20000</v>
      </c>
      <c r="G269" s="19">
        <f t="shared" ref="G269:G284" si="13">F269/1000</f>
        <v>20</v>
      </c>
      <c r="H269" s="19">
        <v>20000</v>
      </c>
      <c r="I269" s="19">
        <f t="shared" ref="I269:I347" si="14">H269/1000</f>
        <v>20</v>
      </c>
    </row>
    <row r="270" spans="1:9" ht="25.5" outlineLevel="2" x14ac:dyDescent="0.25">
      <c r="A270" s="14" t="s">
        <v>298</v>
      </c>
      <c r="B270" s="15" t="s">
        <v>299</v>
      </c>
      <c r="C270" s="16"/>
      <c r="D270" s="17">
        <v>6023400</v>
      </c>
      <c r="E270" s="18">
        <f t="shared" si="12"/>
        <v>6023.4</v>
      </c>
      <c r="F270" s="19">
        <v>5548300</v>
      </c>
      <c r="G270" s="19">
        <f t="shared" si="13"/>
        <v>5548.3</v>
      </c>
      <c r="H270" s="19">
        <v>5548300</v>
      </c>
      <c r="I270" s="19">
        <f t="shared" si="14"/>
        <v>5548.3</v>
      </c>
    </row>
    <row r="271" spans="1:9" ht="63.75" outlineLevel="3" x14ac:dyDescent="0.25">
      <c r="A271" s="14" t="s">
        <v>22</v>
      </c>
      <c r="B271" s="15" t="s">
        <v>299</v>
      </c>
      <c r="C271" s="16" t="s">
        <v>23</v>
      </c>
      <c r="D271" s="17">
        <v>5526400</v>
      </c>
      <c r="E271" s="18">
        <f t="shared" si="12"/>
        <v>5526.4</v>
      </c>
      <c r="F271" s="19">
        <v>5051300</v>
      </c>
      <c r="G271" s="19">
        <f t="shared" si="13"/>
        <v>5051.3</v>
      </c>
      <c r="H271" s="19">
        <v>5051300</v>
      </c>
      <c r="I271" s="19">
        <f t="shared" si="14"/>
        <v>5051.3</v>
      </c>
    </row>
    <row r="272" spans="1:9" ht="25.5" outlineLevel="3" x14ac:dyDescent="0.25">
      <c r="A272" s="14" t="s">
        <v>24</v>
      </c>
      <c r="B272" s="15" t="s">
        <v>299</v>
      </c>
      <c r="C272" s="16" t="s">
        <v>25</v>
      </c>
      <c r="D272" s="17">
        <v>494000</v>
      </c>
      <c r="E272" s="18">
        <f t="shared" si="12"/>
        <v>494</v>
      </c>
      <c r="F272" s="19">
        <v>494000</v>
      </c>
      <c r="G272" s="19">
        <f t="shared" si="13"/>
        <v>494</v>
      </c>
      <c r="H272" s="19">
        <v>494000</v>
      </c>
      <c r="I272" s="19">
        <f t="shared" si="14"/>
        <v>494</v>
      </c>
    </row>
    <row r="273" spans="1:9" outlineLevel="3" x14ac:dyDescent="0.25">
      <c r="A273" s="14" t="s">
        <v>77</v>
      </c>
      <c r="B273" s="15" t="s">
        <v>299</v>
      </c>
      <c r="C273" s="16" t="s">
        <v>78</v>
      </c>
      <c r="D273" s="17">
        <v>3000</v>
      </c>
      <c r="E273" s="18">
        <f t="shared" si="12"/>
        <v>3</v>
      </c>
      <c r="F273" s="19">
        <v>3000</v>
      </c>
      <c r="G273" s="19">
        <f t="shared" si="13"/>
        <v>3</v>
      </c>
      <c r="H273" s="19">
        <v>3000</v>
      </c>
      <c r="I273" s="19">
        <f t="shared" si="14"/>
        <v>3</v>
      </c>
    </row>
    <row r="274" spans="1:9" s="4" customFormat="1" ht="25.5" x14ac:dyDescent="0.2">
      <c r="A274" s="8" t="s">
        <v>300</v>
      </c>
      <c r="B274" s="9" t="s">
        <v>301</v>
      </c>
      <c r="C274" s="10"/>
      <c r="D274" s="11">
        <v>130612610.77</v>
      </c>
      <c r="E274" s="12">
        <f t="shared" si="12"/>
        <v>130612.61077</v>
      </c>
      <c r="F274" s="13">
        <v>8080000</v>
      </c>
      <c r="G274" s="13">
        <f t="shared" si="13"/>
        <v>8080</v>
      </c>
      <c r="H274" s="13">
        <v>80000</v>
      </c>
      <c r="I274" s="13">
        <f t="shared" si="14"/>
        <v>80</v>
      </c>
    </row>
    <row r="275" spans="1:9" ht="25.5" outlineLevel="2" x14ac:dyDescent="0.25">
      <c r="A275" s="14" t="s">
        <v>302</v>
      </c>
      <c r="B275" s="15" t="s">
        <v>303</v>
      </c>
      <c r="C275" s="16"/>
      <c r="D275" s="17">
        <v>103084752.91</v>
      </c>
      <c r="E275" s="18">
        <f>D275/1000+27527.9</f>
        <v>130612.65291</v>
      </c>
      <c r="F275" s="19">
        <v>8080000</v>
      </c>
      <c r="G275" s="19">
        <f t="shared" si="13"/>
        <v>8080</v>
      </c>
      <c r="H275" s="19">
        <v>80000</v>
      </c>
      <c r="I275" s="19">
        <f t="shared" si="14"/>
        <v>80</v>
      </c>
    </row>
    <row r="276" spans="1:9" ht="25.5" outlineLevel="3" x14ac:dyDescent="0.25">
      <c r="A276" s="14" t="s">
        <v>24</v>
      </c>
      <c r="B276" s="15" t="s">
        <v>303</v>
      </c>
      <c r="C276" s="16" t="s">
        <v>25</v>
      </c>
      <c r="D276" s="17">
        <v>103084752.91</v>
      </c>
      <c r="E276" s="18">
        <f t="shared" si="12"/>
        <v>103084.75291</v>
      </c>
      <c r="F276" s="19">
        <v>8000000</v>
      </c>
      <c r="G276" s="19">
        <f t="shared" si="13"/>
        <v>8000</v>
      </c>
      <c r="H276" s="19">
        <v>0</v>
      </c>
      <c r="I276" s="19">
        <f t="shared" si="14"/>
        <v>0</v>
      </c>
    </row>
    <row r="277" spans="1:9" ht="27.75" customHeight="1" outlineLevel="3" x14ac:dyDescent="0.25">
      <c r="A277" s="14" t="s">
        <v>18</v>
      </c>
      <c r="B277" s="15" t="s">
        <v>303</v>
      </c>
      <c r="C277" s="16" t="s">
        <v>19</v>
      </c>
      <c r="D277" s="17">
        <v>0</v>
      </c>
      <c r="E277" s="18">
        <f t="shared" si="12"/>
        <v>0</v>
      </c>
      <c r="F277" s="19">
        <v>80000</v>
      </c>
      <c r="G277" s="19">
        <f t="shared" si="13"/>
        <v>80</v>
      </c>
      <c r="H277" s="19">
        <v>80000</v>
      </c>
      <c r="I277" s="19">
        <f t="shared" si="14"/>
        <v>80</v>
      </c>
    </row>
    <row r="278" spans="1:9" ht="25.5" outlineLevel="3" x14ac:dyDescent="0.25">
      <c r="A278" s="14" t="s">
        <v>24</v>
      </c>
      <c r="B278" s="15" t="s">
        <v>304</v>
      </c>
      <c r="C278" s="16" t="s">
        <v>25</v>
      </c>
      <c r="D278" s="17">
        <v>21456256.91</v>
      </c>
      <c r="E278" s="18">
        <f t="shared" si="12"/>
        <v>21456.25691</v>
      </c>
      <c r="F278" s="19">
        <v>0</v>
      </c>
      <c r="G278" s="19">
        <f t="shared" si="13"/>
        <v>0</v>
      </c>
      <c r="H278" s="19">
        <v>0</v>
      </c>
      <c r="I278" s="19">
        <f t="shared" si="14"/>
        <v>0</v>
      </c>
    </row>
    <row r="279" spans="1:9" ht="27.75" customHeight="1" outlineLevel="3" x14ac:dyDescent="0.25">
      <c r="A279" s="14" t="s">
        <v>18</v>
      </c>
      <c r="B279" s="15" t="s">
        <v>304</v>
      </c>
      <c r="C279" s="16" t="s">
        <v>19</v>
      </c>
      <c r="D279" s="17">
        <v>6071600.9500000002</v>
      </c>
      <c r="E279" s="18">
        <f t="shared" si="12"/>
        <v>6071.60095</v>
      </c>
      <c r="F279" s="19">
        <v>0</v>
      </c>
      <c r="G279" s="19">
        <f t="shared" si="13"/>
        <v>0</v>
      </c>
      <c r="H279" s="19">
        <v>0</v>
      </c>
      <c r="I279" s="19">
        <f t="shared" si="14"/>
        <v>0</v>
      </c>
    </row>
    <row r="280" spans="1:9" s="4" customFormat="1" ht="25.5" x14ac:dyDescent="0.2">
      <c r="A280" s="8" t="s">
        <v>305</v>
      </c>
      <c r="B280" s="9" t="s">
        <v>306</v>
      </c>
      <c r="C280" s="10"/>
      <c r="D280" s="11">
        <v>123132048.29000001</v>
      </c>
      <c r="E280" s="12">
        <f t="shared" si="12"/>
        <v>123132.04829000001</v>
      </c>
      <c r="F280" s="13">
        <v>2516800</v>
      </c>
      <c r="G280" s="13">
        <f t="shared" si="13"/>
        <v>2516.8000000000002</v>
      </c>
      <c r="H280" s="13">
        <v>2516800</v>
      </c>
      <c r="I280" s="13">
        <f t="shared" si="14"/>
        <v>2516.8000000000002</v>
      </c>
    </row>
    <row r="281" spans="1:9" ht="38.25" outlineLevel="2" x14ac:dyDescent="0.25">
      <c r="A281" s="14" t="s">
        <v>307</v>
      </c>
      <c r="B281" s="15" t="s">
        <v>308</v>
      </c>
      <c r="C281" s="16"/>
      <c r="D281" s="17">
        <v>123102048.29000001</v>
      </c>
      <c r="E281" s="18">
        <f t="shared" si="12"/>
        <v>123102.04829000001</v>
      </c>
      <c r="F281" s="19">
        <v>2486800</v>
      </c>
      <c r="G281" s="19">
        <f t="shared" si="13"/>
        <v>2486.8000000000002</v>
      </c>
      <c r="H281" s="19">
        <v>2486800</v>
      </c>
      <c r="I281" s="19">
        <f t="shared" si="14"/>
        <v>2486.8000000000002</v>
      </c>
    </row>
    <row r="282" spans="1:9" ht="26.25" customHeight="1" outlineLevel="3" x14ac:dyDescent="0.25">
      <c r="A282" s="14" t="s">
        <v>18</v>
      </c>
      <c r="B282" s="15" t="s">
        <v>308</v>
      </c>
      <c r="C282" s="16" t="s">
        <v>19</v>
      </c>
      <c r="D282" s="17">
        <v>123102048.29000001</v>
      </c>
      <c r="E282" s="18">
        <f t="shared" si="12"/>
        <v>123102.04829000001</v>
      </c>
      <c r="F282" s="19">
        <v>2486800</v>
      </c>
      <c r="G282" s="19">
        <f t="shared" si="13"/>
        <v>2486.8000000000002</v>
      </c>
      <c r="H282" s="19">
        <v>2486800</v>
      </c>
      <c r="I282" s="19">
        <f t="shared" si="14"/>
        <v>2486.8000000000002</v>
      </c>
    </row>
    <row r="283" spans="1:9" ht="27" customHeight="1" outlineLevel="2" x14ac:dyDescent="0.25">
      <c r="A283" s="14" t="s">
        <v>309</v>
      </c>
      <c r="B283" s="15" t="s">
        <v>310</v>
      </c>
      <c r="C283" s="16"/>
      <c r="D283" s="17">
        <v>30000</v>
      </c>
      <c r="E283" s="18">
        <f t="shared" si="12"/>
        <v>30</v>
      </c>
      <c r="F283" s="19">
        <v>30000</v>
      </c>
      <c r="G283" s="19">
        <f t="shared" si="13"/>
        <v>30</v>
      </c>
      <c r="H283" s="19">
        <v>30000</v>
      </c>
      <c r="I283" s="19">
        <f t="shared" si="14"/>
        <v>30</v>
      </c>
    </row>
    <row r="284" spans="1:9" ht="27.75" customHeight="1" outlineLevel="3" x14ac:dyDescent="0.25">
      <c r="A284" s="14" t="s">
        <v>18</v>
      </c>
      <c r="B284" s="15" t="s">
        <v>310</v>
      </c>
      <c r="C284" s="16" t="s">
        <v>19</v>
      </c>
      <c r="D284" s="17">
        <v>30000</v>
      </c>
      <c r="E284" s="18">
        <f t="shared" si="12"/>
        <v>30</v>
      </c>
      <c r="F284" s="19">
        <v>30000</v>
      </c>
      <c r="G284" s="19">
        <f t="shared" si="13"/>
        <v>30</v>
      </c>
      <c r="H284" s="19">
        <v>30000</v>
      </c>
      <c r="I284" s="19">
        <f t="shared" si="14"/>
        <v>30</v>
      </c>
    </row>
    <row r="285" spans="1:9" s="4" customFormat="1" ht="14.25" x14ac:dyDescent="0.2">
      <c r="A285" s="8" t="s">
        <v>311</v>
      </c>
      <c r="B285" s="9" t="s">
        <v>312</v>
      </c>
      <c r="C285" s="10"/>
      <c r="D285" s="11">
        <v>201527190.96000001</v>
      </c>
      <c r="E285" s="12">
        <f>E286+E290+E292+E295+E298+E300+E302+E304+E307+E309+E311+E313+E315+E317+E319+E321+E323+E327+E329+E331+E333+E335+E338+E341+E343+E345</f>
        <v>201527.19999999995</v>
      </c>
      <c r="F285" s="13">
        <v>62683400</v>
      </c>
      <c r="G285" s="12">
        <f t="shared" ref="G285:I285" si="15">G286+G290+G292+G295+G298+G300+G302+G304+G307+G309+G311+G313+G315+G317+G319+G321+G323+G327+G329+G331+G333+G335+G338+G341+G343+G345</f>
        <v>62683.4</v>
      </c>
      <c r="H285" s="12">
        <f t="shared" si="15"/>
        <v>0</v>
      </c>
      <c r="I285" s="12">
        <f t="shared" si="15"/>
        <v>63141.5</v>
      </c>
    </row>
    <row r="286" spans="1:9" ht="38.25" x14ac:dyDescent="0.25">
      <c r="A286" s="14" t="s">
        <v>313</v>
      </c>
      <c r="B286" s="15" t="s">
        <v>314</v>
      </c>
      <c r="C286" s="16"/>
      <c r="D286" s="17"/>
      <c r="E286" s="18">
        <f>E287+E288+E289</f>
        <v>1350.7</v>
      </c>
      <c r="F286" s="19"/>
      <c r="G286" s="19">
        <v>0</v>
      </c>
      <c r="H286" s="19"/>
      <c r="I286" s="19">
        <v>0</v>
      </c>
    </row>
    <row r="287" spans="1:9" ht="63.75" x14ac:dyDescent="0.25">
      <c r="A287" s="14" t="s">
        <v>22</v>
      </c>
      <c r="B287" s="15" t="s">
        <v>314</v>
      </c>
      <c r="C287" s="16">
        <v>100</v>
      </c>
      <c r="D287" s="17"/>
      <c r="E287" s="18">
        <v>60</v>
      </c>
      <c r="F287" s="19"/>
      <c r="G287" s="19">
        <v>0</v>
      </c>
      <c r="H287" s="19"/>
      <c r="I287" s="19">
        <v>0</v>
      </c>
    </row>
    <row r="288" spans="1:9" ht="29.25" customHeight="1" x14ac:dyDescent="0.25">
      <c r="A288" s="14" t="s">
        <v>18</v>
      </c>
      <c r="B288" s="15" t="s">
        <v>314</v>
      </c>
      <c r="C288" s="16">
        <v>600</v>
      </c>
      <c r="D288" s="17"/>
      <c r="E288" s="18">
        <v>603.70000000000005</v>
      </c>
      <c r="F288" s="19"/>
      <c r="G288" s="19">
        <v>0</v>
      </c>
      <c r="H288" s="19"/>
      <c r="I288" s="19">
        <v>0</v>
      </c>
    </row>
    <row r="289" spans="1:9" x14ac:dyDescent="0.25">
      <c r="A289" s="14" t="s">
        <v>77</v>
      </c>
      <c r="B289" s="15" t="s">
        <v>314</v>
      </c>
      <c r="C289" s="16">
        <v>800</v>
      </c>
      <c r="D289" s="17"/>
      <c r="E289" s="18">
        <v>687</v>
      </c>
      <c r="F289" s="19"/>
      <c r="G289" s="19">
        <v>0</v>
      </c>
      <c r="H289" s="19"/>
      <c r="I289" s="19">
        <v>0</v>
      </c>
    </row>
    <row r="290" spans="1:9" ht="38.25" x14ac:dyDescent="0.25">
      <c r="A290" s="14" t="s">
        <v>315</v>
      </c>
      <c r="B290" s="15" t="s">
        <v>316</v>
      </c>
      <c r="C290" s="16"/>
      <c r="D290" s="17"/>
      <c r="E290" s="18">
        <f>E291</f>
        <v>3713.4</v>
      </c>
      <c r="F290" s="19"/>
      <c r="G290" s="19">
        <v>0</v>
      </c>
      <c r="H290" s="19"/>
      <c r="I290" s="19">
        <v>0</v>
      </c>
    </row>
    <row r="291" spans="1:9" ht="27.75" customHeight="1" x14ac:dyDescent="0.25">
      <c r="A291" s="14" t="s">
        <v>18</v>
      </c>
      <c r="B291" s="15" t="s">
        <v>316</v>
      </c>
      <c r="C291" s="16">
        <v>600</v>
      </c>
      <c r="D291" s="17"/>
      <c r="E291" s="18">
        <v>3713.4</v>
      </c>
      <c r="F291" s="19"/>
      <c r="G291" s="19">
        <v>0</v>
      </c>
      <c r="H291" s="19"/>
      <c r="I291" s="19">
        <v>0</v>
      </c>
    </row>
    <row r="292" spans="1:9" ht="25.5" x14ac:dyDescent="0.25">
      <c r="A292" s="14" t="s">
        <v>317</v>
      </c>
      <c r="B292" s="15" t="s">
        <v>318</v>
      </c>
      <c r="C292" s="16"/>
      <c r="D292" s="17"/>
      <c r="E292" s="18">
        <f>E293+E294</f>
        <v>1802.5</v>
      </c>
      <c r="F292" s="19"/>
      <c r="G292" s="19">
        <v>0</v>
      </c>
      <c r="H292" s="19"/>
      <c r="I292" s="19">
        <v>0</v>
      </c>
    </row>
    <row r="293" spans="1:9" ht="63.75" x14ac:dyDescent="0.25">
      <c r="A293" s="14" t="s">
        <v>22</v>
      </c>
      <c r="B293" s="15" t="s">
        <v>318</v>
      </c>
      <c r="C293" s="16">
        <v>100</v>
      </c>
      <c r="D293" s="17"/>
      <c r="E293" s="18">
        <v>1757.6</v>
      </c>
      <c r="F293" s="19"/>
      <c r="G293" s="19">
        <v>0</v>
      </c>
      <c r="H293" s="19"/>
      <c r="I293" s="19">
        <v>0</v>
      </c>
    </row>
    <row r="294" spans="1:9" ht="30" customHeight="1" x14ac:dyDescent="0.25">
      <c r="A294" s="14" t="s">
        <v>18</v>
      </c>
      <c r="B294" s="15" t="s">
        <v>318</v>
      </c>
      <c r="C294" s="16">
        <v>600</v>
      </c>
      <c r="D294" s="17"/>
      <c r="E294" s="18">
        <v>44.9</v>
      </c>
      <c r="F294" s="19"/>
      <c r="G294" s="19">
        <v>0</v>
      </c>
      <c r="H294" s="19"/>
      <c r="I294" s="19">
        <v>0</v>
      </c>
    </row>
    <row r="295" spans="1:9" ht="38.25" x14ac:dyDescent="0.25">
      <c r="A295" s="14" t="s">
        <v>319</v>
      </c>
      <c r="B295" s="15" t="s">
        <v>320</v>
      </c>
      <c r="C295" s="16"/>
      <c r="D295" s="17"/>
      <c r="E295" s="18">
        <f>E296+E297</f>
        <v>5897.1</v>
      </c>
      <c r="F295" s="19"/>
      <c r="G295" s="19">
        <v>0</v>
      </c>
      <c r="H295" s="19"/>
      <c r="I295" s="19">
        <v>0</v>
      </c>
    </row>
    <row r="296" spans="1:9" ht="25.5" x14ac:dyDescent="0.25">
      <c r="A296" s="14" t="s">
        <v>24</v>
      </c>
      <c r="B296" s="15" t="s">
        <v>320</v>
      </c>
      <c r="C296" s="16">
        <v>200</v>
      </c>
      <c r="D296" s="17"/>
      <c r="E296" s="18">
        <v>3535.8</v>
      </c>
      <c r="F296" s="19"/>
      <c r="G296" s="19">
        <v>0</v>
      </c>
      <c r="H296" s="19"/>
      <c r="I296" s="19">
        <v>0</v>
      </c>
    </row>
    <row r="297" spans="1:9" ht="27.75" customHeight="1" x14ac:dyDescent="0.25">
      <c r="A297" s="14" t="s">
        <v>18</v>
      </c>
      <c r="B297" s="15" t="s">
        <v>320</v>
      </c>
      <c r="C297" s="16">
        <v>600</v>
      </c>
      <c r="D297" s="17"/>
      <c r="E297" s="18">
        <v>2361.3000000000002</v>
      </c>
      <c r="F297" s="19"/>
      <c r="G297" s="19">
        <v>0</v>
      </c>
      <c r="H297" s="19"/>
      <c r="I297" s="19">
        <v>0</v>
      </c>
    </row>
    <row r="298" spans="1:9" ht="25.5" x14ac:dyDescent="0.25">
      <c r="A298" s="14" t="s">
        <v>321</v>
      </c>
      <c r="B298" s="15" t="s">
        <v>322</v>
      </c>
      <c r="C298" s="16"/>
      <c r="D298" s="17"/>
      <c r="E298" s="18">
        <f>E299</f>
        <v>7652.1</v>
      </c>
      <c r="F298" s="19"/>
      <c r="G298" s="19">
        <v>0</v>
      </c>
      <c r="H298" s="19"/>
      <c r="I298" s="19">
        <v>0</v>
      </c>
    </row>
    <row r="299" spans="1:9" ht="26.25" customHeight="1" x14ac:dyDescent="0.25">
      <c r="A299" s="14" t="s">
        <v>18</v>
      </c>
      <c r="B299" s="15" t="s">
        <v>322</v>
      </c>
      <c r="C299" s="16">
        <v>600</v>
      </c>
      <c r="D299" s="17"/>
      <c r="E299" s="18">
        <v>7652.1</v>
      </c>
      <c r="F299" s="19"/>
      <c r="G299" s="19">
        <v>0</v>
      </c>
      <c r="H299" s="19"/>
      <c r="I299" s="19">
        <v>0</v>
      </c>
    </row>
    <row r="300" spans="1:9" ht="25.5" x14ac:dyDescent="0.25">
      <c r="A300" s="14" t="s">
        <v>323</v>
      </c>
      <c r="B300" s="15" t="s">
        <v>324</v>
      </c>
      <c r="C300" s="16"/>
      <c r="D300" s="17"/>
      <c r="E300" s="18">
        <f>E301</f>
        <v>2793.6</v>
      </c>
      <c r="F300" s="19"/>
      <c r="G300" s="19">
        <v>0</v>
      </c>
      <c r="H300" s="19"/>
      <c r="I300" s="19">
        <v>0</v>
      </c>
    </row>
    <row r="301" spans="1:9" ht="29.25" customHeight="1" x14ac:dyDescent="0.25">
      <c r="A301" s="14" t="s">
        <v>18</v>
      </c>
      <c r="B301" s="15" t="s">
        <v>324</v>
      </c>
      <c r="C301" s="16">
        <v>600</v>
      </c>
      <c r="D301" s="17"/>
      <c r="E301" s="18">
        <v>2793.6</v>
      </c>
      <c r="F301" s="19"/>
      <c r="G301" s="19">
        <v>0</v>
      </c>
      <c r="H301" s="19"/>
      <c r="I301" s="19">
        <v>0</v>
      </c>
    </row>
    <row r="302" spans="1:9" ht="38.25" x14ac:dyDescent="0.25">
      <c r="A302" s="14" t="s">
        <v>325</v>
      </c>
      <c r="B302" s="15" t="s">
        <v>326</v>
      </c>
      <c r="C302" s="16"/>
      <c r="D302" s="17"/>
      <c r="E302" s="18">
        <f>E303</f>
        <v>47.9</v>
      </c>
      <c r="F302" s="19"/>
      <c r="G302" s="18">
        <f t="shared" ref="G302:I302" si="16">G303</f>
        <v>48.9</v>
      </c>
      <c r="H302" s="18">
        <f t="shared" si="16"/>
        <v>0</v>
      </c>
      <c r="I302" s="18">
        <f t="shared" si="16"/>
        <v>507</v>
      </c>
    </row>
    <row r="303" spans="1:9" ht="25.5" x14ac:dyDescent="0.25">
      <c r="A303" s="14" t="s">
        <v>24</v>
      </c>
      <c r="B303" s="15" t="s">
        <v>326</v>
      </c>
      <c r="C303" s="16">
        <v>200</v>
      </c>
      <c r="D303" s="17"/>
      <c r="E303" s="18">
        <v>47.9</v>
      </c>
      <c r="F303" s="19"/>
      <c r="G303" s="19">
        <v>48.9</v>
      </c>
      <c r="H303" s="19"/>
      <c r="I303" s="19">
        <v>507</v>
      </c>
    </row>
    <row r="304" spans="1:9" ht="25.5" x14ac:dyDescent="0.25">
      <c r="A304" s="14" t="s">
        <v>327</v>
      </c>
      <c r="B304" s="15" t="s">
        <v>328</v>
      </c>
      <c r="C304" s="16"/>
      <c r="D304" s="17"/>
      <c r="E304" s="18">
        <f>E305+E306</f>
        <v>4950.1000000000004</v>
      </c>
      <c r="F304" s="19"/>
      <c r="G304" s="18">
        <f t="shared" ref="G304:I304" si="17">G305+G306</f>
        <v>3932.2</v>
      </c>
      <c r="H304" s="18">
        <f t="shared" si="17"/>
        <v>0</v>
      </c>
      <c r="I304" s="18">
        <f t="shared" si="17"/>
        <v>3932.2000000000003</v>
      </c>
    </row>
    <row r="305" spans="1:9" ht="63.75" x14ac:dyDescent="0.25">
      <c r="A305" s="14" t="s">
        <v>22</v>
      </c>
      <c r="B305" s="15" t="s">
        <v>328</v>
      </c>
      <c r="C305" s="16">
        <v>100</v>
      </c>
      <c r="D305" s="17"/>
      <c r="E305" s="18">
        <v>4731.1000000000004</v>
      </c>
      <c r="F305" s="19"/>
      <c r="G305" s="19">
        <v>3565.5</v>
      </c>
      <c r="H305" s="19"/>
      <c r="I305" s="19">
        <v>3565.4</v>
      </c>
    </row>
    <row r="306" spans="1:9" ht="25.5" x14ac:dyDescent="0.25">
      <c r="A306" s="14" t="s">
        <v>24</v>
      </c>
      <c r="B306" s="15" t="s">
        <v>328</v>
      </c>
      <c r="C306" s="16">
        <v>200</v>
      </c>
      <c r="D306" s="17"/>
      <c r="E306" s="18">
        <v>219</v>
      </c>
      <c r="F306" s="19"/>
      <c r="G306" s="19">
        <v>366.7</v>
      </c>
      <c r="H306" s="19"/>
      <c r="I306" s="19">
        <v>366.8</v>
      </c>
    </row>
    <row r="307" spans="1:9" ht="38.25" x14ac:dyDescent="0.25">
      <c r="A307" s="14" t="s">
        <v>329</v>
      </c>
      <c r="B307" s="15" t="s">
        <v>330</v>
      </c>
      <c r="C307" s="16"/>
      <c r="D307" s="17"/>
      <c r="E307" s="18">
        <f>E308</f>
        <v>3875.5</v>
      </c>
      <c r="F307" s="19"/>
      <c r="G307" s="18">
        <f t="shared" ref="G307:I307" si="18">G308</f>
        <v>3318.2</v>
      </c>
      <c r="H307" s="18">
        <f t="shared" si="18"/>
        <v>0</v>
      </c>
      <c r="I307" s="18">
        <f t="shared" si="18"/>
        <v>3318.2</v>
      </c>
    </row>
    <row r="308" spans="1:9" ht="63.75" x14ac:dyDescent="0.25">
      <c r="A308" s="14" t="s">
        <v>22</v>
      </c>
      <c r="B308" s="15" t="s">
        <v>330</v>
      </c>
      <c r="C308" s="16">
        <v>100</v>
      </c>
      <c r="D308" s="17"/>
      <c r="E308" s="18">
        <v>3875.5</v>
      </c>
      <c r="F308" s="19"/>
      <c r="G308" s="19">
        <v>3318.2</v>
      </c>
      <c r="H308" s="19"/>
      <c r="I308" s="19">
        <v>3318.2</v>
      </c>
    </row>
    <row r="309" spans="1:9" x14ac:dyDescent="0.25">
      <c r="A309" s="14" t="s">
        <v>331</v>
      </c>
      <c r="B309" s="15" t="s">
        <v>332</v>
      </c>
      <c r="C309" s="16"/>
      <c r="D309" s="17"/>
      <c r="E309" s="18">
        <f>E310</f>
        <v>400</v>
      </c>
      <c r="F309" s="19"/>
      <c r="G309" s="18">
        <f t="shared" ref="G309:I309" si="19">G310</f>
        <v>400</v>
      </c>
      <c r="H309" s="18">
        <f t="shared" si="19"/>
        <v>0</v>
      </c>
      <c r="I309" s="18">
        <f t="shared" si="19"/>
        <v>400</v>
      </c>
    </row>
    <row r="310" spans="1:9" x14ac:dyDescent="0.25">
      <c r="A310" s="14" t="s">
        <v>77</v>
      </c>
      <c r="B310" s="15" t="s">
        <v>332</v>
      </c>
      <c r="C310" s="16">
        <v>800</v>
      </c>
      <c r="D310" s="17"/>
      <c r="E310" s="18">
        <v>400</v>
      </c>
      <c r="F310" s="19"/>
      <c r="G310" s="19">
        <v>400</v>
      </c>
      <c r="H310" s="19"/>
      <c r="I310" s="19">
        <v>400</v>
      </c>
    </row>
    <row r="311" spans="1:9" ht="25.5" x14ac:dyDescent="0.25">
      <c r="A311" s="14" t="s">
        <v>333</v>
      </c>
      <c r="B311" s="15" t="s">
        <v>334</v>
      </c>
      <c r="C311" s="16"/>
      <c r="D311" s="17"/>
      <c r="E311" s="18">
        <f>E312</f>
        <v>96978.1</v>
      </c>
      <c r="F311" s="19"/>
      <c r="G311" s="18">
        <f t="shared" ref="G311:I311" si="20">G312</f>
        <v>0</v>
      </c>
      <c r="H311" s="18">
        <f t="shared" si="20"/>
        <v>0</v>
      </c>
      <c r="I311" s="18">
        <f t="shared" si="20"/>
        <v>0</v>
      </c>
    </row>
    <row r="312" spans="1:9" x14ac:dyDescent="0.25">
      <c r="A312" s="14" t="s">
        <v>77</v>
      </c>
      <c r="B312" s="15" t="s">
        <v>334</v>
      </c>
      <c r="C312" s="16">
        <v>800</v>
      </c>
      <c r="D312" s="17"/>
      <c r="E312" s="18">
        <v>96978.1</v>
      </c>
      <c r="F312" s="19"/>
      <c r="G312" s="19">
        <v>0</v>
      </c>
      <c r="H312" s="19"/>
      <c r="I312" s="19">
        <v>0</v>
      </c>
    </row>
    <row r="313" spans="1:9" x14ac:dyDescent="0.25">
      <c r="A313" s="14" t="s">
        <v>335</v>
      </c>
      <c r="B313" s="15" t="s">
        <v>336</v>
      </c>
      <c r="C313" s="16"/>
      <c r="D313" s="17"/>
      <c r="E313" s="18">
        <f>E314</f>
        <v>985</v>
      </c>
      <c r="F313" s="19"/>
      <c r="G313" s="18">
        <f t="shared" ref="G313:I313" si="21">G314</f>
        <v>409.1</v>
      </c>
      <c r="H313" s="18">
        <f t="shared" si="21"/>
        <v>0</v>
      </c>
      <c r="I313" s="18">
        <f t="shared" si="21"/>
        <v>409.1</v>
      </c>
    </row>
    <row r="314" spans="1:9" x14ac:dyDescent="0.25">
      <c r="A314" s="14" t="s">
        <v>77</v>
      </c>
      <c r="B314" s="15" t="s">
        <v>336</v>
      </c>
      <c r="C314" s="16">
        <v>800</v>
      </c>
      <c r="D314" s="17"/>
      <c r="E314" s="18">
        <v>985</v>
      </c>
      <c r="F314" s="19"/>
      <c r="G314" s="19">
        <v>409.1</v>
      </c>
      <c r="H314" s="19"/>
      <c r="I314" s="19">
        <v>409.1</v>
      </c>
    </row>
    <row r="315" spans="1:9" x14ac:dyDescent="0.25">
      <c r="A315" s="14" t="s">
        <v>337</v>
      </c>
      <c r="B315" s="15" t="s">
        <v>338</v>
      </c>
      <c r="C315" s="16"/>
      <c r="D315" s="17"/>
      <c r="E315" s="18">
        <f>E316</f>
        <v>114.3</v>
      </c>
      <c r="F315" s="19"/>
      <c r="G315" s="18">
        <f t="shared" ref="G315:I315" si="22">G316</f>
        <v>139</v>
      </c>
      <c r="H315" s="18">
        <f t="shared" si="22"/>
        <v>0</v>
      </c>
      <c r="I315" s="18">
        <f t="shared" si="22"/>
        <v>139</v>
      </c>
    </row>
    <row r="316" spans="1:9" x14ac:dyDescent="0.25">
      <c r="A316" s="14" t="s">
        <v>77</v>
      </c>
      <c r="B316" s="15" t="s">
        <v>338</v>
      </c>
      <c r="C316" s="16">
        <v>800</v>
      </c>
      <c r="D316" s="17"/>
      <c r="E316" s="18">
        <v>114.3</v>
      </c>
      <c r="F316" s="19"/>
      <c r="G316" s="19">
        <v>139</v>
      </c>
      <c r="H316" s="19"/>
      <c r="I316" s="19">
        <v>139</v>
      </c>
    </row>
    <row r="317" spans="1:9" ht="25.5" x14ac:dyDescent="0.25">
      <c r="A317" s="14" t="s">
        <v>339</v>
      </c>
      <c r="B317" s="15" t="s">
        <v>340</v>
      </c>
      <c r="C317" s="16"/>
      <c r="D317" s="17"/>
      <c r="E317" s="18">
        <f>E318</f>
        <v>400</v>
      </c>
      <c r="F317" s="19"/>
      <c r="G317" s="18">
        <f t="shared" ref="G317:I317" si="23">G318</f>
        <v>400</v>
      </c>
      <c r="H317" s="18">
        <f t="shared" si="23"/>
        <v>0</v>
      </c>
      <c r="I317" s="18">
        <f t="shared" si="23"/>
        <v>400</v>
      </c>
    </row>
    <row r="318" spans="1:9" ht="15.75" customHeight="1" x14ac:dyDescent="0.25">
      <c r="A318" s="14" t="s">
        <v>26</v>
      </c>
      <c r="B318" s="15" t="s">
        <v>340</v>
      </c>
      <c r="C318" s="16">
        <v>300</v>
      </c>
      <c r="D318" s="17"/>
      <c r="E318" s="18">
        <v>400</v>
      </c>
      <c r="F318" s="19"/>
      <c r="G318" s="19">
        <v>400</v>
      </c>
      <c r="H318" s="19"/>
      <c r="I318" s="19">
        <v>400</v>
      </c>
    </row>
    <row r="319" spans="1:9" ht="25.5" x14ac:dyDescent="0.25">
      <c r="A319" s="14" t="s">
        <v>341</v>
      </c>
      <c r="B319" s="15" t="s">
        <v>342</v>
      </c>
      <c r="C319" s="16"/>
      <c r="D319" s="17"/>
      <c r="E319" s="18">
        <f>E320</f>
        <v>18999.400000000001</v>
      </c>
      <c r="F319" s="19"/>
      <c r="G319" s="18">
        <f t="shared" ref="G319:I319" si="24">G320</f>
        <v>14000</v>
      </c>
      <c r="H319" s="18">
        <f t="shared" si="24"/>
        <v>0</v>
      </c>
      <c r="I319" s="18">
        <f t="shared" si="24"/>
        <v>14000</v>
      </c>
    </row>
    <row r="320" spans="1:9" ht="26.25" customHeight="1" x14ac:dyDescent="0.25">
      <c r="A320" s="14" t="s">
        <v>18</v>
      </c>
      <c r="B320" s="15" t="s">
        <v>342</v>
      </c>
      <c r="C320" s="16">
        <v>600</v>
      </c>
      <c r="D320" s="17"/>
      <c r="E320" s="18">
        <v>18999.400000000001</v>
      </c>
      <c r="F320" s="19"/>
      <c r="G320" s="19">
        <v>14000</v>
      </c>
      <c r="H320" s="19"/>
      <c r="I320" s="19">
        <v>14000</v>
      </c>
    </row>
    <row r="321" spans="1:9" ht="25.5" x14ac:dyDescent="0.25">
      <c r="A321" s="14" t="s">
        <v>343</v>
      </c>
      <c r="B321" s="15" t="s">
        <v>344</v>
      </c>
      <c r="C321" s="16"/>
      <c r="D321" s="17"/>
      <c r="E321" s="18">
        <f>E322</f>
        <v>150</v>
      </c>
      <c r="F321" s="19"/>
      <c r="G321" s="19">
        <v>0</v>
      </c>
      <c r="H321" s="19"/>
      <c r="I321" s="19">
        <v>0</v>
      </c>
    </row>
    <row r="322" spans="1:9" ht="63.75" x14ac:dyDescent="0.25">
      <c r="A322" s="14" t="s">
        <v>22</v>
      </c>
      <c r="B322" s="15" t="s">
        <v>344</v>
      </c>
      <c r="C322" s="16">
        <v>100</v>
      </c>
      <c r="D322" s="17"/>
      <c r="E322" s="18">
        <v>150</v>
      </c>
      <c r="F322" s="19"/>
      <c r="G322" s="19">
        <v>0</v>
      </c>
      <c r="H322" s="19"/>
      <c r="I322" s="19">
        <v>0</v>
      </c>
    </row>
    <row r="323" spans="1:9" ht="25.5" x14ac:dyDescent="0.25">
      <c r="A323" s="14" t="s">
        <v>345</v>
      </c>
      <c r="B323" s="15" t="s">
        <v>346</v>
      </c>
      <c r="C323" s="16"/>
      <c r="D323" s="17"/>
      <c r="E323" s="18">
        <f>E324+E325+E326</f>
        <v>40439.5</v>
      </c>
      <c r="F323" s="19"/>
      <c r="G323" s="18">
        <f t="shared" ref="G323:I323" si="25">G324+G325+G326</f>
        <v>33815.300000000003</v>
      </c>
      <c r="H323" s="18">
        <f t="shared" si="25"/>
        <v>0</v>
      </c>
      <c r="I323" s="18">
        <f t="shared" si="25"/>
        <v>33815.300000000003</v>
      </c>
    </row>
    <row r="324" spans="1:9" ht="63.75" x14ac:dyDescent="0.25">
      <c r="A324" s="14" t="s">
        <v>22</v>
      </c>
      <c r="B324" s="15" t="s">
        <v>346</v>
      </c>
      <c r="C324" s="16">
        <v>100</v>
      </c>
      <c r="D324" s="17"/>
      <c r="E324" s="18">
        <v>31381.1</v>
      </c>
      <c r="F324" s="19"/>
      <c r="G324" s="19">
        <v>27707</v>
      </c>
      <c r="H324" s="19"/>
      <c r="I324" s="19">
        <v>27707</v>
      </c>
    </row>
    <row r="325" spans="1:9" ht="25.5" x14ac:dyDescent="0.25">
      <c r="A325" s="14" t="s">
        <v>24</v>
      </c>
      <c r="B325" s="15" t="s">
        <v>346</v>
      </c>
      <c r="C325" s="16">
        <v>200</v>
      </c>
      <c r="D325" s="17"/>
      <c r="E325" s="18">
        <v>8962.5</v>
      </c>
      <c r="F325" s="19"/>
      <c r="G325" s="19">
        <v>6012.4</v>
      </c>
      <c r="H325" s="19"/>
      <c r="I325" s="19">
        <v>6012.4</v>
      </c>
    </row>
    <row r="326" spans="1:9" x14ac:dyDescent="0.25">
      <c r="A326" s="14" t="s">
        <v>77</v>
      </c>
      <c r="B326" s="15" t="s">
        <v>346</v>
      </c>
      <c r="C326" s="16">
        <v>800</v>
      </c>
      <c r="D326" s="17"/>
      <c r="E326" s="18">
        <v>95.9</v>
      </c>
      <c r="F326" s="19"/>
      <c r="G326" s="19">
        <v>95.9</v>
      </c>
      <c r="H326" s="19"/>
      <c r="I326" s="19">
        <v>95.9</v>
      </c>
    </row>
    <row r="327" spans="1:9" ht="38.25" x14ac:dyDescent="0.25">
      <c r="A327" s="14" t="s">
        <v>347</v>
      </c>
      <c r="B327" s="15" t="s">
        <v>348</v>
      </c>
      <c r="C327" s="16"/>
      <c r="D327" s="17"/>
      <c r="E327" s="18">
        <f>E328</f>
        <v>1020.8</v>
      </c>
      <c r="F327" s="19"/>
      <c r="G327" s="18">
        <f t="shared" ref="G327:I327" si="26">G328</f>
        <v>0</v>
      </c>
      <c r="H327" s="18">
        <f t="shared" si="26"/>
        <v>0</v>
      </c>
      <c r="I327" s="18">
        <f t="shared" si="26"/>
        <v>0</v>
      </c>
    </row>
    <row r="328" spans="1:9" x14ac:dyDescent="0.25">
      <c r="A328" s="14" t="s">
        <v>77</v>
      </c>
      <c r="B328" s="15" t="s">
        <v>348</v>
      </c>
      <c r="C328" s="16">
        <v>800</v>
      </c>
      <c r="D328" s="17"/>
      <c r="E328" s="18">
        <v>1020.8</v>
      </c>
      <c r="F328" s="19"/>
      <c r="G328" s="19">
        <v>0</v>
      </c>
      <c r="H328" s="19"/>
      <c r="I328" s="19">
        <v>0</v>
      </c>
    </row>
    <row r="329" spans="1:9" ht="51" x14ac:dyDescent="0.25">
      <c r="A329" s="14" t="s">
        <v>349</v>
      </c>
      <c r="B329" s="15" t="s">
        <v>350</v>
      </c>
      <c r="C329" s="16"/>
      <c r="D329" s="17"/>
      <c r="E329" s="18">
        <f>E330</f>
        <v>141.6</v>
      </c>
      <c r="F329" s="19"/>
      <c r="G329" s="19">
        <v>0</v>
      </c>
      <c r="H329" s="19"/>
      <c r="I329" s="19">
        <v>0</v>
      </c>
    </row>
    <row r="330" spans="1:9" x14ac:dyDescent="0.25">
      <c r="A330" s="14" t="s">
        <v>77</v>
      </c>
      <c r="B330" s="15" t="s">
        <v>350</v>
      </c>
      <c r="C330" s="16">
        <v>800</v>
      </c>
      <c r="D330" s="17"/>
      <c r="E330" s="18">
        <v>141.6</v>
      </c>
      <c r="F330" s="19"/>
      <c r="G330" s="19">
        <v>0</v>
      </c>
      <c r="H330" s="19"/>
      <c r="I330" s="19">
        <v>0</v>
      </c>
    </row>
    <row r="331" spans="1:9" ht="25.5" x14ac:dyDescent="0.25">
      <c r="A331" s="14" t="s">
        <v>351</v>
      </c>
      <c r="B331" s="15" t="s">
        <v>352</v>
      </c>
      <c r="C331" s="16"/>
      <c r="D331" s="17"/>
      <c r="E331" s="18">
        <f>E332</f>
        <v>5351</v>
      </c>
      <c r="F331" s="19"/>
      <c r="G331" s="18">
        <f t="shared" ref="G331:I331" si="27">G332</f>
        <v>1876</v>
      </c>
      <c r="H331" s="18">
        <f t="shared" si="27"/>
        <v>0</v>
      </c>
      <c r="I331" s="18">
        <f t="shared" si="27"/>
        <v>1876</v>
      </c>
    </row>
    <row r="332" spans="1:9" ht="25.5" x14ac:dyDescent="0.25">
      <c r="A332" s="14" t="s">
        <v>24</v>
      </c>
      <c r="B332" s="15" t="s">
        <v>352</v>
      </c>
      <c r="C332" s="16">
        <v>200</v>
      </c>
      <c r="D332" s="17"/>
      <c r="E332" s="18">
        <v>5351</v>
      </c>
      <c r="F332" s="19"/>
      <c r="G332" s="19">
        <v>1876</v>
      </c>
      <c r="H332" s="19"/>
      <c r="I332" s="19">
        <v>1876</v>
      </c>
    </row>
    <row r="333" spans="1:9" ht="25.5" x14ac:dyDescent="0.25">
      <c r="A333" s="14" t="s">
        <v>353</v>
      </c>
      <c r="B333" s="15" t="s">
        <v>354</v>
      </c>
      <c r="C333" s="16"/>
      <c r="D333" s="17"/>
      <c r="E333" s="18">
        <v>0</v>
      </c>
      <c r="F333" s="19"/>
      <c r="G333" s="19">
        <f>G334</f>
        <v>706</v>
      </c>
      <c r="H333" s="19"/>
      <c r="I333" s="19">
        <f>I334</f>
        <v>706</v>
      </c>
    </row>
    <row r="334" spans="1:9" x14ac:dyDescent="0.25">
      <c r="A334" s="14" t="s">
        <v>77</v>
      </c>
      <c r="B334" s="15" t="s">
        <v>354</v>
      </c>
      <c r="C334" s="16">
        <v>800</v>
      </c>
      <c r="D334" s="17"/>
      <c r="E334" s="18">
        <v>0</v>
      </c>
      <c r="F334" s="19"/>
      <c r="G334" s="19">
        <v>706</v>
      </c>
      <c r="H334" s="19"/>
      <c r="I334" s="19">
        <v>706</v>
      </c>
    </row>
    <row r="335" spans="1:9" ht="38.25" x14ac:dyDescent="0.25">
      <c r="A335" s="14" t="s">
        <v>355</v>
      </c>
      <c r="B335" s="15" t="s">
        <v>356</v>
      </c>
      <c r="C335" s="16"/>
      <c r="D335" s="17"/>
      <c r="E335" s="18">
        <f>E336+E337</f>
        <v>2032.8</v>
      </c>
      <c r="F335" s="19"/>
      <c r="G335" s="18">
        <f t="shared" ref="G335:I335" si="28">G336+G337</f>
        <v>1545.2</v>
      </c>
      <c r="H335" s="18">
        <f t="shared" si="28"/>
        <v>0</v>
      </c>
      <c r="I335" s="18">
        <f t="shared" si="28"/>
        <v>1545.2</v>
      </c>
    </row>
    <row r="336" spans="1:9" ht="63.75" x14ac:dyDescent="0.25">
      <c r="A336" s="14" t="s">
        <v>22</v>
      </c>
      <c r="B336" s="15" t="s">
        <v>356</v>
      </c>
      <c r="C336" s="16">
        <v>100</v>
      </c>
      <c r="D336" s="17"/>
      <c r="E336" s="18">
        <v>1957.8</v>
      </c>
      <c r="F336" s="19"/>
      <c r="G336" s="19">
        <v>1495.2</v>
      </c>
      <c r="H336" s="19"/>
      <c r="I336" s="19">
        <v>1495.2</v>
      </c>
    </row>
    <row r="337" spans="1:9" ht="25.5" x14ac:dyDescent="0.25">
      <c r="A337" s="14" t="s">
        <v>24</v>
      </c>
      <c r="B337" s="15" t="s">
        <v>356</v>
      </c>
      <c r="C337" s="16">
        <v>200</v>
      </c>
      <c r="D337" s="17"/>
      <c r="E337" s="18">
        <v>75</v>
      </c>
      <c r="F337" s="19"/>
      <c r="G337" s="19">
        <v>50</v>
      </c>
      <c r="H337" s="19"/>
      <c r="I337" s="19">
        <v>50</v>
      </c>
    </row>
    <row r="338" spans="1:9" ht="25.5" x14ac:dyDescent="0.25">
      <c r="A338" s="14" t="s">
        <v>357</v>
      </c>
      <c r="B338" s="15" t="s">
        <v>358</v>
      </c>
      <c r="C338" s="16"/>
      <c r="D338" s="17"/>
      <c r="E338" s="18">
        <f>E339+E340</f>
        <v>135.30000000000001</v>
      </c>
      <c r="F338" s="19"/>
      <c r="G338" s="18">
        <f t="shared" ref="G338:I338" si="29">G339+G340</f>
        <v>2093.5</v>
      </c>
      <c r="H338" s="18">
        <f t="shared" si="29"/>
        <v>0</v>
      </c>
      <c r="I338" s="18">
        <f t="shared" si="29"/>
        <v>2093.5</v>
      </c>
    </row>
    <row r="339" spans="1:9" ht="25.5" x14ac:dyDescent="0.25">
      <c r="A339" s="14" t="s">
        <v>24</v>
      </c>
      <c r="B339" s="15" t="s">
        <v>358</v>
      </c>
      <c r="C339" s="16">
        <v>200</v>
      </c>
      <c r="D339" s="17"/>
      <c r="E339" s="18">
        <v>135.30000000000001</v>
      </c>
      <c r="F339" s="19"/>
      <c r="G339" s="19">
        <v>0</v>
      </c>
      <c r="H339" s="19"/>
      <c r="I339" s="19">
        <v>0</v>
      </c>
    </row>
    <row r="340" spans="1:9" x14ac:dyDescent="0.25">
      <c r="A340" s="14" t="s">
        <v>77</v>
      </c>
      <c r="B340" s="15" t="s">
        <v>358</v>
      </c>
      <c r="C340" s="16">
        <v>800</v>
      </c>
      <c r="D340" s="17"/>
      <c r="E340" s="18">
        <v>0</v>
      </c>
      <c r="F340" s="19"/>
      <c r="G340" s="19">
        <v>2093.5</v>
      </c>
      <c r="H340" s="19"/>
      <c r="I340" s="19">
        <v>2093.5</v>
      </c>
    </row>
    <row r="341" spans="1:9" ht="26.25" customHeight="1" x14ac:dyDescent="0.25">
      <c r="A341" s="14" t="s">
        <v>359</v>
      </c>
      <c r="B341" s="15" t="s">
        <v>360</v>
      </c>
      <c r="C341" s="16"/>
      <c r="D341" s="17"/>
      <c r="E341" s="18">
        <f>E342</f>
        <v>655.29999999999995</v>
      </c>
      <c r="F341" s="19"/>
      <c r="G341" s="18">
        <f t="shared" ref="G341:I341" si="30">G342</f>
        <v>0</v>
      </c>
      <c r="H341" s="18">
        <f t="shared" si="30"/>
        <v>0</v>
      </c>
      <c r="I341" s="18">
        <f t="shared" si="30"/>
        <v>0</v>
      </c>
    </row>
    <row r="342" spans="1:9" ht="30.75" customHeight="1" x14ac:dyDescent="0.25">
      <c r="A342" s="14" t="s">
        <v>18</v>
      </c>
      <c r="B342" s="15" t="s">
        <v>360</v>
      </c>
      <c r="C342" s="16">
        <v>600</v>
      </c>
      <c r="D342" s="17"/>
      <c r="E342" s="18">
        <v>655.29999999999995</v>
      </c>
      <c r="F342" s="19"/>
      <c r="G342" s="18">
        <v>0</v>
      </c>
      <c r="H342" s="18"/>
      <c r="I342" s="18">
        <v>0</v>
      </c>
    </row>
    <row r="343" spans="1:9" ht="25.5" x14ac:dyDescent="0.25">
      <c r="A343" s="14" t="s">
        <v>357</v>
      </c>
      <c r="B343" s="15" t="s">
        <v>361</v>
      </c>
      <c r="C343" s="16"/>
      <c r="D343" s="17"/>
      <c r="E343" s="18">
        <f>E344</f>
        <v>1147.8</v>
      </c>
      <c r="F343" s="19"/>
      <c r="G343" s="18">
        <f t="shared" ref="G343:I343" si="31">G344</f>
        <v>0</v>
      </c>
      <c r="H343" s="18">
        <f t="shared" si="31"/>
        <v>0</v>
      </c>
      <c r="I343" s="18">
        <f t="shared" si="31"/>
        <v>0</v>
      </c>
    </row>
    <row r="344" spans="1:9" ht="27.75" customHeight="1" x14ac:dyDescent="0.25">
      <c r="A344" s="14" t="s">
        <v>18</v>
      </c>
      <c r="B344" s="15" t="s">
        <v>361</v>
      </c>
      <c r="C344" s="16">
        <v>600</v>
      </c>
      <c r="D344" s="17"/>
      <c r="E344" s="18">
        <v>1147.8</v>
      </c>
      <c r="F344" s="19"/>
      <c r="G344" s="18">
        <v>0</v>
      </c>
      <c r="H344" s="18"/>
      <c r="I344" s="18">
        <v>0</v>
      </c>
    </row>
    <row r="345" spans="1:9" ht="25.5" x14ac:dyDescent="0.25">
      <c r="A345" s="14" t="s">
        <v>323</v>
      </c>
      <c r="B345" s="15" t="s">
        <v>362</v>
      </c>
      <c r="C345" s="16"/>
      <c r="D345" s="17"/>
      <c r="E345" s="18">
        <f>E346</f>
        <v>493.4</v>
      </c>
      <c r="F345" s="19"/>
      <c r="G345" s="18">
        <f t="shared" ref="G345:I345" si="32">G346</f>
        <v>0</v>
      </c>
      <c r="H345" s="18">
        <f t="shared" si="32"/>
        <v>0</v>
      </c>
      <c r="I345" s="18">
        <f t="shared" si="32"/>
        <v>0</v>
      </c>
    </row>
    <row r="346" spans="1:9" ht="27" customHeight="1" x14ac:dyDescent="0.25">
      <c r="A346" s="14" t="s">
        <v>18</v>
      </c>
      <c r="B346" s="15" t="s">
        <v>362</v>
      </c>
      <c r="C346" s="16">
        <v>600</v>
      </c>
      <c r="D346" s="17"/>
      <c r="E346" s="18">
        <v>493.4</v>
      </c>
      <c r="F346" s="19"/>
      <c r="G346" s="18">
        <v>0</v>
      </c>
      <c r="H346" s="18"/>
      <c r="I346" s="18">
        <v>0</v>
      </c>
    </row>
    <row r="347" spans="1:9" s="4" customFormat="1" ht="14.25" x14ac:dyDescent="0.2">
      <c r="A347" s="22" t="s">
        <v>363</v>
      </c>
      <c r="B347" s="23"/>
      <c r="C347" s="24"/>
      <c r="D347" s="11">
        <v>3721052717.04</v>
      </c>
      <c r="E347" s="12">
        <f t="shared" si="12"/>
        <v>3721052.71704</v>
      </c>
      <c r="F347" s="13">
        <v>2559302487.4499998</v>
      </c>
      <c r="G347" s="13">
        <f>F347/1000+256500</f>
        <v>2815802.4874499999</v>
      </c>
      <c r="H347" s="13">
        <v>2504055207.8200002</v>
      </c>
      <c r="I347" s="13">
        <f t="shared" si="14"/>
        <v>2504055.2078200001</v>
      </c>
    </row>
    <row r="348" spans="1:9" x14ac:dyDescent="0.25">
      <c r="A348" s="20"/>
      <c r="B348" s="21"/>
      <c r="C348" s="20"/>
      <c r="D348" s="20"/>
      <c r="E348" s="20"/>
      <c r="F348" s="20"/>
      <c r="G348" s="20"/>
      <c r="H348" s="20"/>
      <c r="I348" s="20"/>
    </row>
  </sheetData>
  <mergeCells count="6">
    <mergeCell ref="A347:C347"/>
    <mergeCell ref="A5:I5"/>
    <mergeCell ref="A6:I6"/>
    <mergeCell ref="A7:I7"/>
    <mergeCell ref="A8:I8"/>
    <mergeCell ref="A10:I10"/>
  </mergeCells>
  <printOptions horizontalCentered="1"/>
  <pageMargins left="0.59055118110236227" right="0.39370078740157483" top="0.39370078740157483" bottom="0.39370078740157483" header="0.31496062992125984" footer="0.31496062992125984"/>
  <pageSetup paperSize="9" scale="85" fitToHeight="1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прил.4</vt:lpstr>
      <vt:lpstr>Лист2</vt:lpstr>
      <vt:lpstr>Лист3</vt:lpstr>
      <vt:lpstr>прил.4!Заголовки_для_печати</vt:lpstr>
      <vt:lpstr>прил.4!Область_печати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Druzhinina</dc:creator>
  <cp:lastModifiedBy>Druzhinina</cp:lastModifiedBy>
  <cp:lastPrinted>2024-11-29T05:47:46Z</cp:lastPrinted>
  <dcterms:created xsi:type="dcterms:W3CDTF">2024-11-29T05:46:16Z</dcterms:created>
  <dcterms:modified xsi:type="dcterms:W3CDTF">2024-11-29T05:58:59Z</dcterms:modified>
</cp:coreProperties>
</file>