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60" windowWidth="21075" windowHeight="11580"/>
  </bookViews>
  <sheets>
    <sheet name="прил.2" sheetId="1" r:id="rId1"/>
    <sheet name="Лист2" sheetId="2" r:id="rId2"/>
    <sheet name="Лист3" sheetId="3" r:id="rId3"/>
  </sheets>
  <definedNames>
    <definedName name="_xlnm.Print_Area" localSheetId="0">прил.2!$A$1:$S$51</definedName>
  </definedNames>
  <calcPr calcId="144525"/>
</workbook>
</file>

<file path=xl/calcChain.xml><?xml version="1.0" encoding="utf-8"?>
<calcChain xmlns="http://schemas.openxmlformats.org/spreadsheetml/2006/main">
  <c r="S51" i="1" l="1"/>
  <c r="Q51" i="1"/>
  <c r="O51" i="1"/>
  <c r="S50" i="1"/>
  <c r="Q50" i="1"/>
  <c r="O50" i="1"/>
  <c r="S49" i="1"/>
  <c r="Q49" i="1"/>
  <c r="O49" i="1"/>
  <c r="S48" i="1"/>
  <c r="Q48" i="1"/>
  <c r="O48" i="1"/>
  <c r="S47" i="1"/>
  <c r="Q47" i="1"/>
  <c r="O47" i="1"/>
  <c r="S46" i="1"/>
  <c r="Q46" i="1"/>
  <c r="O46" i="1"/>
  <c r="S45" i="1"/>
  <c r="Q45" i="1"/>
  <c r="O45" i="1"/>
  <c r="S44" i="1"/>
  <c r="Q44" i="1"/>
  <c r="O44" i="1"/>
  <c r="S43" i="1"/>
  <c r="Q43" i="1"/>
  <c r="O43" i="1"/>
  <c r="S42" i="1"/>
  <c r="Q42" i="1"/>
  <c r="O42" i="1"/>
  <c r="S41" i="1"/>
  <c r="Q41" i="1"/>
  <c r="O41" i="1"/>
  <c r="S40" i="1"/>
  <c r="Q40" i="1"/>
  <c r="O40" i="1"/>
  <c r="S39" i="1"/>
  <c r="Q39" i="1"/>
  <c r="O39" i="1"/>
  <c r="S38" i="1"/>
  <c r="Q38" i="1"/>
  <c r="O38" i="1"/>
  <c r="S37" i="1"/>
  <c r="Q37" i="1"/>
  <c r="O37" i="1"/>
  <c r="S36" i="1"/>
  <c r="Q36" i="1"/>
  <c r="O36" i="1"/>
  <c r="S35" i="1"/>
  <c r="Q35" i="1"/>
  <c r="O35" i="1"/>
  <c r="S34" i="1"/>
  <c r="Q34" i="1"/>
  <c r="O34" i="1"/>
  <c r="S33" i="1"/>
  <c r="Q33" i="1"/>
  <c r="O33" i="1"/>
  <c r="S32" i="1"/>
  <c r="Q32" i="1"/>
  <c r="O32" i="1"/>
  <c r="S31" i="1"/>
  <c r="Q31" i="1"/>
  <c r="O31" i="1"/>
  <c r="S30" i="1"/>
  <c r="Q30" i="1"/>
  <c r="O30" i="1"/>
  <c r="S29" i="1"/>
  <c r="Q29" i="1"/>
  <c r="O29" i="1"/>
  <c r="S28" i="1"/>
  <c r="Q28" i="1"/>
  <c r="O28" i="1"/>
  <c r="S27" i="1"/>
  <c r="Q27" i="1"/>
  <c r="O27" i="1"/>
  <c r="S26" i="1"/>
  <c r="Q26" i="1"/>
  <c r="O26" i="1"/>
  <c r="S25" i="1"/>
  <c r="Q25" i="1"/>
  <c r="O25" i="1"/>
  <c r="S24" i="1"/>
  <c r="Q24" i="1"/>
  <c r="O24" i="1"/>
  <c r="S23" i="1"/>
  <c r="Q23" i="1"/>
  <c r="O23" i="1"/>
  <c r="S22" i="1"/>
  <c r="Q22" i="1"/>
  <c r="O22" i="1"/>
  <c r="S21" i="1"/>
  <c r="Q21" i="1"/>
  <c r="O21" i="1"/>
  <c r="S20" i="1"/>
  <c r="Q20" i="1"/>
  <c r="O20" i="1"/>
  <c r="S19" i="1"/>
  <c r="Q19" i="1"/>
  <c r="O19" i="1"/>
  <c r="S18" i="1"/>
  <c r="Q18" i="1"/>
  <c r="O18" i="1"/>
  <c r="S17" i="1"/>
  <c r="Q17" i="1"/>
  <c r="O17" i="1"/>
  <c r="S16" i="1"/>
  <c r="Q16" i="1"/>
  <c r="O16" i="1"/>
  <c r="S15" i="1"/>
  <c r="Q15" i="1"/>
  <c r="O15" i="1"/>
  <c r="S14" i="1"/>
  <c r="Q14" i="1"/>
  <c r="O14" i="1"/>
  <c r="S13" i="1"/>
  <c r="Q13" i="1"/>
  <c r="O13" i="1"/>
  <c r="S12" i="1"/>
  <c r="Q12" i="1"/>
  <c r="O12" i="1"/>
  <c r="S11" i="1"/>
  <c r="Q11" i="1"/>
  <c r="O11" i="1"/>
  <c r="S10" i="1"/>
  <c r="Q10" i="1"/>
  <c r="O10" i="1"/>
</calcChain>
</file>

<file path=xl/sharedStrings.xml><?xml version="1.0" encoding="utf-8"?>
<sst xmlns="http://schemas.openxmlformats.org/spreadsheetml/2006/main" count="109" uniqueCount="96">
  <si>
    <t>Приложение №2</t>
  </si>
  <si>
    <t>Распределение бюджетных ассигнований бюджета города Сарапула по разделам,</t>
  </si>
  <si>
    <t>подразделам классификации расходов бюджетов Российской Федерации на 2024 год</t>
  </si>
  <si>
    <t>и на плановый период 2025 и 2026 годов</t>
  </si>
  <si>
    <t>тыс. руб.</t>
  </si>
  <si>
    <t>Наименование</t>
  </si>
  <si>
    <t>Раздел, подраздел</t>
  </si>
  <si>
    <t/>
  </si>
  <si>
    <t>Сумма на 2024 год</t>
  </si>
  <si>
    <t>Сумма на 2025 год</t>
  </si>
  <si>
    <t>Сумма на 2026 год</t>
  </si>
  <si>
    <t xml:space="preserve">  ОБЩЕГОСУДАРСТВЕННЫЕ ВОПРОСЫ</t>
  </si>
  <si>
    <t>0100</t>
  </si>
  <si>
    <t xml:space="preserve">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</si>
  <si>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</si>
  <si>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</si>
  <si>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</si>
  <si>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</si>
  <si>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</si>
  <si>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Судебная система</t>
  </si>
  <si>
    <t>0105</t>
  </si>
  <si>
    <t xml:space="preserve">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</si>
  <si>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</si>
  <si>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Обеспечение проведения выборов и референдумов</t>
  </si>
  <si>
    <t>0107</t>
  </si>
  <si>
    <t xml:space="preserve">    Резервные фонды</t>
  </si>
  <si>
    <t>0111</t>
  </si>
  <si>
    <t xml:space="preserve">    Другие общегосударственные вопросы</t>
  </si>
  <si>
    <t>0113</t>
  </si>
  <si>
    <t xml:space="preserve">  НАЦИОНАЛЬНАЯ БЕЗОПАСНОСТЬ И ПРАВООХРАНИТЕЛЬНАЯ ДЕЯТЕЛЬНОСТЬ</t>
  </si>
  <si>
    <t>0300</t>
  </si>
  <si>
    <t xml:space="preserve">    Гражданская оборона</t>
  </si>
  <si>
    <t>0309</t>
  </si>
  <si>
    <t xml:space="preserve">    Другие вопросы в области национальной безопасности и правоохранительной деятельности</t>
  </si>
  <si>
    <t>0314</t>
  </si>
  <si>
    <t xml:space="preserve">  НАЦИОНАЛЬНАЯ ЭКОНОМИКА</t>
  </si>
  <si>
    <t>0400</t>
  </si>
  <si>
    <t xml:space="preserve">    Дорожное хозяйство (дорожные фонды)</t>
  </si>
  <si>
    <t>0409</t>
  </si>
  <si>
    <t xml:space="preserve">    Связь и информатика</t>
  </si>
  <si>
    <t>0410</t>
  </si>
  <si>
    <t xml:space="preserve">    Другие вопросы в области национальной экономики</t>
  </si>
  <si>
    <t>0412</t>
  </si>
  <si>
    <t xml:space="preserve">  ЖИЛИЩНО-КОММУНАЛЬНОЕ ХОЗЯЙСТВО</t>
  </si>
  <si>
    <t>0500</t>
  </si>
  <si>
    <t xml:space="preserve">    Жилищное хозяйство</t>
  </si>
  <si>
    <t>0501</t>
  </si>
  <si>
    <t xml:space="preserve">    Коммунальное хозяйство</t>
  </si>
  <si>
    <t>0502</t>
  </si>
  <si>
    <t xml:space="preserve">    Благоустройство</t>
  </si>
  <si>
    <t>0503</t>
  </si>
  <si>
    <t xml:space="preserve">  ОБРАЗОВАНИЕ</t>
  </si>
  <si>
    <t>0700</t>
  </si>
  <si>
    <t xml:space="preserve">    Дошкольное образование</t>
  </si>
  <si>
    <t>0701</t>
  </si>
  <si>
    <t xml:space="preserve">    Общее образование</t>
  </si>
  <si>
    <t>0702</t>
  </si>
  <si>
    <t xml:space="preserve">    Дополнительное образование детей</t>
  </si>
  <si>
    <t>0703</t>
  </si>
  <si>
    <t xml:space="preserve">    Профессиональная подготовка, переподготовка и повышение квалификации</t>
  </si>
  <si>
    <t>0705</t>
  </si>
  <si>
    <t xml:space="preserve">    Молодежная политика</t>
  </si>
  <si>
    <t>0707</t>
  </si>
  <si>
    <t xml:space="preserve">    Другие вопросы в области образования</t>
  </si>
  <si>
    <t>0709</t>
  </si>
  <si>
    <t xml:space="preserve">  КУЛЬТУРА, КИНЕМАТОГРАФИЯ</t>
  </si>
  <si>
    <t>0800</t>
  </si>
  <si>
    <t xml:space="preserve">    Культура</t>
  </si>
  <si>
    <t>0801</t>
  </si>
  <si>
    <t xml:space="preserve">    Другие вопросы в области культуры, кинематографии</t>
  </si>
  <si>
    <t>0804</t>
  </si>
  <si>
    <t xml:space="preserve">  СОЦИАЛЬНАЯ ПОЛИТИКА</t>
  </si>
  <si>
    <t>1000</t>
  </si>
  <si>
    <t xml:space="preserve">    Пенсионное обеспечение</t>
  </si>
  <si>
    <t>1001</t>
  </si>
  <si>
    <t xml:space="preserve">    Социальное обеспечение населения</t>
  </si>
  <si>
    <t>1003</t>
  </si>
  <si>
    <t xml:space="preserve">    Охрана семьи и детства</t>
  </si>
  <si>
    <t>1004</t>
  </si>
  <si>
    <t xml:space="preserve">  ФИЗИЧЕСКАЯ КУЛЬТУРА И СПОРТ</t>
  </si>
  <si>
    <t>1100</t>
  </si>
  <si>
    <t xml:space="preserve">    Физическая культура</t>
  </si>
  <si>
    <t>1101</t>
  </si>
  <si>
    <t xml:space="preserve">    Массовый спорт</t>
  </si>
  <si>
    <t>1102</t>
  </si>
  <si>
    <t xml:space="preserve">  ОБСЛУЖИВАНИЕ ГОСУДАРСТВЕННОГО (МУНИЦИПАЛЬНОГО) ДОЛГА</t>
  </si>
  <si>
    <t>1300</t>
  </si>
  <si>
    <t xml:space="preserve">    Обслуживание государственного (муниципального) внутреннего долга</t>
  </si>
  <si>
    <t>1301</t>
  </si>
  <si>
    <t xml:space="preserve">  Условно утвержденные расходы</t>
  </si>
  <si>
    <t>9900</t>
  </si>
  <si>
    <t xml:space="preserve">    Условно  утверждённые расходы</t>
  </si>
  <si>
    <t>9999</t>
  </si>
  <si>
    <t xml:space="preserve">Всего расходов:   </t>
  </si>
  <si>
    <t>к решению Сарапульской городской Думы</t>
  </si>
  <si>
    <t>от 21 декабря 2023 г. № 1-439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</si>
</sst>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color rgb="FF000000"/>
      <name val="Arial Cyr"/>
    </font>
    <font>
      <sz val="10"/>
      <color rgb="FF000000"/>
      <name val="Times New Roman"/>
      <family val="1"/>
      <charset val="204"/>
    </font>
    <font>
      <b/>
      <sz val="12"/>
      <color rgb="FF000000"/>
      <name val="Arial Cyr"/>
    </font>
    <font>
      <b/>
      <sz val="12"/>
      <color rgb="FF000000"/>
      <name val="Times New Roman"/>
      <family val="1"/>
      <charset val="204"/>
    </font>
    <font>
      <b/>
      <sz val="10"/>
      <color rgb="FF000000"/>
      <name val="Arial Cyr"/>
    </font>
    <font>
      <b/>
      <sz val="10"/>
      <color rgb="FF000000"/>
      <name val="Times New Roman"/>
      <family val="1"/>
      <charset val="204"/>
    </font>
    <font>
      <b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</fills>
  <borders count="5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0">
    <xf numFmtId="0" fontId="0" fillId="0" borderId="0"/>
    <xf numFmtId="0" fontId="2" fillId="0" borderId="0">
      <alignment wrapText="1"/>
    </xf>
    <xf numFmtId="0" fontId="2" fillId="0" borderId="0"/>
    <xf numFmtId="0" fontId="4" fillId="0" borderId="0">
      <alignment horizontal="center"/>
    </xf>
    <xf numFmtId="0" fontId="2" fillId="0" borderId="0">
      <alignment horizontal="right"/>
    </xf>
    <xf numFmtId="0" fontId="2" fillId="0" borderId="2">
      <alignment horizontal="center" vertical="center" wrapText="1"/>
    </xf>
    <xf numFmtId="0" fontId="6" fillId="0" borderId="2">
      <alignment vertical="top" wrapText="1"/>
    </xf>
    <xf numFmtId="1" fontId="2" fillId="0" borderId="2">
      <alignment horizontal="center" vertical="top" shrinkToFit="1"/>
    </xf>
    <xf numFmtId="4" fontId="6" fillId="2" borderId="2">
      <alignment horizontal="right" vertical="top" shrinkToFit="1"/>
    </xf>
    <xf numFmtId="4" fontId="6" fillId="3" borderId="2">
      <alignment horizontal="right" vertical="top" shrinkToFit="1"/>
    </xf>
  </cellStyleXfs>
  <cellXfs count="20">
    <xf numFmtId="0" fontId="0" fillId="0" borderId="0" xfId="0"/>
    <xf numFmtId="0" fontId="1" fillId="0" borderId="0" xfId="0" applyFont="1" applyFill="1" applyProtection="1">
      <protection locked="0"/>
    </xf>
    <xf numFmtId="0" fontId="1" fillId="0" borderId="0" xfId="0" applyFont="1" applyFill="1" applyAlignment="1" applyProtection="1">
      <alignment horizontal="right"/>
      <protection locked="0"/>
    </xf>
    <xf numFmtId="0" fontId="3" fillId="0" borderId="0" xfId="2" applyNumberFormat="1" applyFont="1" applyFill="1" applyProtection="1"/>
    <xf numFmtId="0" fontId="3" fillId="0" borderId="2" xfId="5" applyNumberFormat="1" applyFont="1" applyFill="1" applyProtection="1">
      <alignment horizontal="center" vertical="center" wrapText="1"/>
    </xf>
    <xf numFmtId="0" fontId="7" fillId="0" borderId="2" xfId="6" applyNumberFormat="1" applyFont="1" applyFill="1" applyProtection="1">
      <alignment vertical="top" wrapText="1"/>
    </xf>
    <xf numFmtId="1" fontId="7" fillId="0" borderId="2" xfId="7" applyNumberFormat="1" applyFont="1" applyFill="1" applyProtection="1">
      <alignment horizontal="center" vertical="top" shrinkToFit="1"/>
    </xf>
    <xf numFmtId="164" fontId="7" fillId="0" borderId="2" xfId="8" applyNumberFormat="1" applyFont="1" applyFill="1" applyProtection="1">
      <alignment horizontal="right" vertical="top" shrinkToFit="1"/>
    </xf>
    <xf numFmtId="164" fontId="7" fillId="0" borderId="2" xfId="9" applyNumberFormat="1" applyFont="1" applyFill="1" applyProtection="1">
      <alignment horizontal="right" vertical="top" shrinkToFit="1"/>
    </xf>
    <xf numFmtId="0" fontId="8" fillId="0" borderId="0" xfId="0" applyFont="1" applyFill="1" applyProtection="1">
      <protection locked="0"/>
    </xf>
    <xf numFmtId="0" fontId="3" fillId="0" borderId="2" xfId="6" applyNumberFormat="1" applyFont="1" applyFill="1" applyProtection="1">
      <alignment vertical="top" wrapText="1"/>
    </xf>
    <xf numFmtId="1" fontId="3" fillId="0" borderId="2" xfId="7" applyNumberFormat="1" applyFont="1" applyFill="1" applyProtection="1">
      <alignment horizontal="center" vertical="top" shrinkToFit="1"/>
    </xf>
    <xf numFmtId="164" fontId="3" fillId="0" borderId="2" xfId="8" applyNumberFormat="1" applyFont="1" applyFill="1" applyProtection="1">
      <alignment horizontal="right" vertical="top" shrinkToFit="1"/>
    </xf>
    <xf numFmtId="164" fontId="3" fillId="0" borderId="2" xfId="9" applyNumberFormat="1" applyFont="1" applyFill="1" applyProtection="1">
      <alignment horizontal="right" vertical="top" shrinkToFit="1"/>
    </xf>
    <xf numFmtId="0" fontId="7" fillId="0" borderId="3" xfId="6" applyNumberFormat="1" applyFont="1" applyFill="1" applyBorder="1" applyProtection="1">
      <alignment vertical="top" wrapText="1"/>
    </xf>
    <xf numFmtId="0" fontId="7" fillId="0" borderId="4" xfId="6" applyNumberFormat="1" applyFont="1" applyFill="1" applyBorder="1" applyProtection="1">
      <alignment vertical="top" wrapText="1"/>
    </xf>
    <xf numFmtId="0" fontId="3" fillId="0" borderId="0" xfId="1" applyNumberFormat="1" applyFont="1" applyFill="1" applyProtection="1">
      <alignment wrapText="1"/>
    </xf>
    <xf numFmtId="0" fontId="3" fillId="0" borderId="0" xfId="1" applyFont="1" applyFill="1">
      <alignment wrapText="1"/>
    </xf>
    <xf numFmtId="0" fontId="5" fillId="0" borderId="0" xfId="3" applyNumberFormat="1" applyFont="1" applyFill="1" applyProtection="1">
      <alignment horizontal="center"/>
    </xf>
    <xf numFmtId="0" fontId="3" fillId="0" borderId="1" xfId="4" applyNumberFormat="1" applyFont="1" applyFill="1" applyBorder="1" applyProtection="1">
      <alignment horizontal="right"/>
    </xf>
  </cellXfs>
  <cellStyles count="10">
    <cellStyle name="xl22" xfId="5"/>
    <cellStyle name="xl23" xfId="2"/>
    <cellStyle name="xl24" xfId="1"/>
    <cellStyle name="xl29" xfId="3"/>
    <cellStyle name="xl30" xfId="4"/>
    <cellStyle name="xl32" xfId="6"/>
    <cellStyle name="xl34" xfId="7"/>
    <cellStyle name="xl36" xfId="8"/>
    <cellStyle name="xl39" xfId="9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2"/>
  <sheetViews>
    <sheetView tabSelected="1" workbookViewId="0">
      <selection activeCell="S4" sqref="S4"/>
    </sheetView>
  </sheetViews>
  <sheetFormatPr defaultRowHeight="15" outlineLevelRow="1" x14ac:dyDescent="0.25"/>
  <cols>
    <col min="1" max="1" width="59.42578125" style="1" customWidth="1"/>
    <col min="2" max="2" width="9.28515625" style="1" customWidth="1"/>
    <col min="3" max="7" width="0" style="1" hidden="1" customWidth="1"/>
    <col min="8" max="14" width="11.7109375" style="1" hidden="1" customWidth="1"/>
    <col min="15" max="15" width="11.7109375" style="1" customWidth="1"/>
    <col min="16" max="16" width="11.7109375" style="1" hidden="1" customWidth="1"/>
    <col min="17" max="17" width="11.7109375" style="1" customWidth="1"/>
    <col min="18" max="18" width="11.7109375" style="1" hidden="1" customWidth="1"/>
    <col min="19" max="19" width="11.7109375" style="1" customWidth="1"/>
    <col min="20" max="16384" width="9.140625" style="1"/>
  </cols>
  <sheetData>
    <row r="1" spans="1:19" x14ac:dyDescent="0.25">
      <c r="S1" s="2" t="s">
        <v>0</v>
      </c>
    </row>
    <row r="2" spans="1:19" x14ac:dyDescent="0.25">
      <c r="S2" s="2" t="s">
        <v>94</v>
      </c>
    </row>
    <row r="3" spans="1:19" x14ac:dyDescent="0.25">
      <c r="S3" s="2" t="s">
        <v>95</v>
      </c>
    </row>
    <row r="4" spans="1:19" x14ac:dyDescent="0.25">
      <c r="A4" s="16"/>
      <c r="B4" s="17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</row>
    <row r="5" spans="1:19" ht="15.75" x14ac:dyDescent="0.25">
      <c r="A5" s="18" t="s">
        <v>1</v>
      </c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</row>
    <row r="6" spans="1:19" ht="15.75" x14ac:dyDescent="0.25">
      <c r="A6" s="18" t="s">
        <v>2</v>
      </c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</row>
    <row r="7" spans="1:19" ht="15.75" x14ac:dyDescent="0.25">
      <c r="A7" s="18" t="s">
        <v>3</v>
      </c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</row>
    <row r="8" spans="1:19" x14ac:dyDescent="0.25">
      <c r="A8" s="19" t="s">
        <v>4</v>
      </c>
      <c r="B8" s="19"/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</row>
    <row r="9" spans="1:19" ht="25.5" x14ac:dyDescent="0.25">
      <c r="A9" s="4" t="s">
        <v>5</v>
      </c>
      <c r="B9" s="4" t="s">
        <v>6</v>
      </c>
      <c r="C9" s="4" t="s">
        <v>7</v>
      </c>
      <c r="D9" s="4" t="s">
        <v>7</v>
      </c>
      <c r="E9" s="4" t="s">
        <v>7</v>
      </c>
      <c r="F9" s="4" t="s">
        <v>7</v>
      </c>
      <c r="G9" s="4" t="s">
        <v>7</v>
      </c>
      <c r="H9" s="4" t="s">
        <v>8</v>
      </c>
      <c r="I9" s="4" t="s">
        <v>7</v>
      </c>
      <c r="J9" s="4" t="s">
        <v>7</v>
      </c>
      <c r="K9" s="4" t="s">
        <v>7</v>
      </c>
      <c r="L9" s="4" t="s">
        <v>7</v>
      </c>
      <c r="M9" s="4" t="s">
        <v>7</v>
      </c>
      <c r="N9" s="4" t="s">
        <v>7</v>
      </c>
      <c r="O9" s="4" t="s">
        <v>8</v>
      </c>
      <c r="P9" s="4" t="s">
        <v>9</v>
      </c>
      <c r="Q9" s="4" t="s">
        <v>9</v>
      </c>
      <c r="R9" s="4" t="s">
        <v>10</v>
      </c>
      <c r="S9" s="4" t="s">
        <v>10</v>
      </c>
    </row>
    <row r="10" spans="1:19" s="9" customFormat="1" ht="14.25" x14ac:dyDescent="0.2">
      <c r="A10" s="5" t="s">
        <v>11</v>
      </c>
      <c r="B10" s="6" t="s">
        <v>12</v>
      </c>
      <c r="C10" s="6"/>
      <c r="D10" s="6"/>
      <c r="E10" s="6"/>
      <c r="F10" s="6"/>
      <c r="G10" s="6"/>
      <c r="H10" s="7">
        <v>325806643.54000002</v>
      </c>
      <c r="I10" s="8">
        <v>325806643.54000002</v>
      </c>
      <c r="J10" s="8">
        <v>0</v>
      </c>
      <c r="K10" s="8">
        <v>325806643.54000002</v>
      </c>
      <c r="L10" s="8">
        <v>0</v>
      </c>
      <c r="M10" s="8">
        <v>325806643.54000002</v>
      </c>
      <c r="N10" s="8">
        <v>0</v>
      </c>
      <c r="O10" s="7">
        <f>H10/1000</f>
        <v>325806.64354000002</v>
      </c>
      <c r="P10" s="7">
        <v>189331839.94</v>
      </c>
      <c r="Q10" s="7">
        <f>P10/1000</f>
        <v>189331.83994000001</v>
      </c>
      <c r="R10" s="7">
        <v>189950606.96000001</v>
      </c>
      <c r="S10" s="7">
        <f>R10/1000</f>
        <v>189950.60696</v>
      </c>
    </row>
    <row r="11" spans="1:19" ht="25.5" outlineLevel="1" x14ac:dyDescent="0.25">
      <c r="A11" s="10" t="s">
        <v>13</v>
      </c>
      <c r="B11" s="11" t="s">
        <v>14</v>
      </c>
      <c r="C11" s="11"/>
      <c r="D11" s="11"/>
      <c r="E11" s="11"/>
      <c r="F11" s="11"/>
      <c r="G11" s="11"/>
      <c r="H11" s="12">
        <v>4346248</v>
      </c>
      <c r="I11" s="13">
        <v>4346248</v>
      </c>
      <c r="J11" s="13">
        <v>0</v>
      </c>
      <c r="K11" s="13">
        <v>4346248</v>
      </c>
      <c r="L11" s="13">
        <v>0</v>
      </c>
      <c r="M11" s="13">
        <v>4346248</v>
      </c>
      <c r="N11" s="13">
        <v>0</v>
      </c>
      <c r="O11" s="12">
        <f t="shared" ref="O11:O51" si="0">H11/1000</f>
        <v>4346.2479999999996</v>
      </c>
      <c r="P11" s="12">
        <v>3669300</v>
      </c>
      <c r="Q11" s="12">
        <f t="shared" ref="Q11:Q50" si="1">P11/1000</f>
        <v>3669.3</v>
      </c>
      <c r="R11" s="12">
        <v>3669300</v>
      </c>
      <c r="S11" s="12">
        <f t="shared" ref="S11:S51" si="2">R11/1000</f>
        <v>3669.3</v>
      </c>
    </row>
    <row r="12" spans="1:19" ht="38.25" outlineLevel="1" x14ac:dyDescent="0.25">
      <c r="A12" s="10" t="s">
        <v>15</v>
      </c>
      <c r="B12" s="11" t="s">
        <v>16</v>
      </c>
      <c r="C12" s="11"/>
      <c r="D12" s="11"/>
      <c r="E12" s="11"/>
      <c r="F12" s="11"/>
      <c r="G12" s="11"/>
      <c r="H12" s="12">
        <v>8825569</v>
      </c>
      <c r="I12" s="13">
        <v>8825569</v>
      </c>
      <c r="J12" s="13">
        <v>0</v>
      </c>
      <c r="K12" s="13">
        <v>8825569</v>
      </c>
      <c r="L12" s="13">
        <v>0</v>
      </c>
      <c r="M12" s="13">
        <v>8825569</v>
      </c>
      <c r="N12" s="13">
        <v>0</v>
      </c>
      <c r="O12" s="12">
        <f t="shared" si="0"/>
        <v>8825.5689999999995</v>
      </c>
      <c r="P12" s="12">
        <v>7250400</v>
      </c>
      <c r="Q12" s="12">
        <f t="shared" si="1"/>
        <v>7250.4</v>
      </c>
      <c r="R12" s="12">
        <v>7250400</v>
      </c>
      <c r="S12" s="12">
        <f t="shared" si="2"/>
        <v>7250.4</v>
      </c>
    </row>
    <row r="13" spans="1:19" ht="38.25" outlineLevel="1" x14ac:dyDescent="0.25">
      <c r="A13" s="10" t="s">
        <v>17</v>
      </c>
      <c r="B13" s="11" t="s">
        <v>18</v>
      </c>
      <c r="C13" s="11"/>
      <c r="D13" s="11"/>
      <c r="E13" s="11"/>
      <c r="F13" s="11"/>
      <c r="G13" s="11"/>
      <c r="H13" s="12">
        <v>85277358.819999993</v>
      </c>
      <c r="I13" s="13">
        <v>85277358.819999993</v>
      </c>
      <c r="J13" s="13">
        <v>0</v>
      </c>
      <c r="K13" s="13">
        <v>85277358.819999993</v>
      </c>
      <c r="L13" s="13">
        <v>0</v>
      </c>
      <c r="M13" s="13">
        <v>85277358.819999993</v>
      </c>
      <c r="N13" s="13">
        <v>0</v>
      </c>
      <c r="O13" s="12">
        <f t="shared" si="0"/>
        <v>85277.358819999994</v>
      </c>
      <c r="P13" s="12">
        <v>62375299.539999999</v>
      </c>
      <c r="Q13" s="12">
        <f t="shared" si="1"/>
        <v>62375.29954</v>
      </c>
      <c r="R13" s="12">
        <v>62535966.560000002</v>
      </c>
      <c r="S13" s="12">
        <f t="shared" si="2"/>
        <v>62535.966560000001</v>
      </c>
    </row>
    <row r="14" spans="1:19" outlineLevel="1" x14ac:dyDescent="0.25">
      <c r="A14" s="10" t="s">
        <v>19</v>
      </c>
      <c r="B14" s="11" t="s">
        <v>20</v>
      </c>
      <c r="C14" s="11"/>
      <c r="D14" s="11"/>
      <c r="E14" s="11"/>
      <c r="F14" s="11"/>
      <c r="G14" s="11"/>
      <c r="H14" s="12">
        <v>47900</v>
      </c>
      <c r="I14" s="13">
        <v>47900</v>
      </c>
      <c r="J14" s="13">
        <v>0</v>
      </c>
      <c r="K14" s="13">
        <v>47900</v>
      </c>
      <c r="L14" s="13">
        <v>0</v>
      </c>
      <c r="M14" s="13">
        <v>47900</v>
      </c>
      <c r="N14" s="13">
        <v>0</v>
      </c>
      <c r="O14" s="12">
        <f t="shared" si="0"/>
        <v>47.9</v>
      </c>
      <c r="P14" s="12">
        <v>48900</v>
      </c>
      <c r="Q14" s="12">
        <f t="shared" si="1"/>
        <v>48.9</v>
      </c>
      <c r="R14" s="12">
        <v>507000</v>
      </c>
      <c r="S14" s="12">
        <f t="shared" si="2"/>
        <v>507</v>
      </c>
    </row>
    <row r="15" spans="1:19" ht="25.5" outlineLevel="1" x14ac:dyDescent="0.25">
      <c r="A15" s="10" t="s">
        <v>21</v>
      </c>
      <c r="B15" s="11" t="s">
        <v>22</v>
      </c>
      <c r="C15" s="11"/>
      <c r="D15" s="11"/>
      <c r="E15" s="11"/>
      <c r="F15" s="11"/>
      <c r="G15" s="11"/>
      <c r="H15" s="12">
        <v>14129738</v>
      </c>
      <c r="I15" s="13">
        <v>14129738</v>
      </c>
      <c r="J15" s="13">
        <v>0</v>
      </c>
      <c r="K15" s="13">
        <v>14129738</v>
      </c>
      <c r="L15" s="13">
        <v>0</v>
      </c>
      <c r="M15" s="13">
        <v>14129738</v>
      </c>
      <c r="N15" s="13">
        <v>0</v>
      </c>
      <c r="O15" s="12">
        <f t="shared" si="0"/>
        <v>14129.737999999999</v>
      </c>
      <c r="P15" s="12">
        <v>10945281</v>
      </c>
      <c r="Q15" s="12">
        <f t="shared" si="1"/>
        <v>10945.281000000001</v>
      </c>
      <c r="R15" s="12">
        <v>10945281</v>
      </c>
      <c r="S15" s="12">
        <f t="shared" si="2"/>
        <v>10945.281000000001</v>
      </c>
    </row>
    <row r="16" spans="1:19" outlineLevel="1" x14ac:dyDescent="0.25">
      <c r="A16" s="10" t="s">
        <v>23</v>
      </c>
      <c r="B16" s="11" t="s">
        <v>24</v>
      </c>
      <c r="C16" s="11"/>
      <c r="D16" s="11"/>
      <c r="E16" s="11"/>
      <c r="F16" s="11"/>
      <c r="G16" s="11"/>
      <c r="H16" s="12">
        <v>687000</v>
      </c>
      <c r="I16" s="13">
        <v>687000</v>
      </c>
      <c r="J16" s="13">
        <v>0</v>
      </c>
      <c r="K16" s="13">
        <v>687000</v>
      </c>
      <c r="L16" s="13">
        <v>0</v>
      </c>
      <c r="M16" s="13">
        <v>687000</v>
      </c>
      <c r="N16" s="13">
        <v>0</v>
      </c>
      <c r="O16" s="12">
        <f t="shared" si="0"/>
        <v>687</v>
      </c>
      <c r="P16" s="12">
        <v>0</v>
      </c>
      <c r="Q16" s="12">
        <f t="shared" si="1"/>
        <v>0</v>
      </c>
      <c r="R16" s="12">
        <v>0</v>
      </c>
      <c r="S16" s="12">
        <f t="shared" si="2"/>
        <v>0</v>
      </c>
    </row>
    <row r="17" spans="1:19" outlineLevel="1" x14ac:dyDescent="0.25">
      <c r="A17" s="10" t="s">
        <v>25</v>
      </c>
      <c r="B17" s="11" t="s">
        <v>26</v>
      </c>
      <c r="C17" s="11"/>
      <c r="D17" s="11"/>
      <c r="E17" s="11"/>
      <c r="F17" s="11"/>
      <c r="G17" s="11"/>
      <c r="H17" s="12">
        <v>400000</v>
      </c>
      <c r="I17" s="13">
        <v>400000</v>
      </c>
      <c r="J17" s="13">
        <v>0</v>
      </c>
      <c r="K17" s="13">
        <v>400000</v>
      </c>
      <c r="L17" s="13">
        <v>0</v>
      </c>
      <c r="M17" s="13">
        <v>400000</v>
      </c>
      <c r="N17" s="13">
        <v>0</v>
      </c>
      <c r="O17" s="12">
        <f t="shared" si="0"/>
        <v>400</v>
      </c>
      <c r="P17" s="12">
        <v>400000</v>
      </c>
      <c r="Q17" s="12">
        <f t="shared" si="1"/>
        <v>400</v>
      </c>
      <c r="R17" s="12">
        <v>400000</v>
      </c>
      <c r="S17" s="12">
        <f t="shared" si="2"/>
        <v>400</v>
      </c>
    </row>
    <row r="18" spans="1:19" outlineLevel="1" x14ac:dyDescent="0.25">
      <c r="A18" s="10" t="s">
        <v>27</v>
      </c>
      <c r="B18" s="11" t="s">
        <v>28</v>
      </c>
      <c r="C18" s="11"/>
      <c r="D18" s="11"/>
      <c r="E18" s="11"/>
      <c r="F18" s="11"/>
      <c r="G18" s="11"/>
      <c r="H18" s="12">
        <v>212092829.72</v>
      </c>
      <c r="I18" s="13">
        <v>212092829.72</v>
      </c>
      <c r="J18" s="13">
        <v>0</v>
      </c>
      <c r="K18" s="13">
        <v>212092829.72</v>
      </c>
      <c r="L18" s="13">
        <v>0</v>
      </c>
      <c r="M18" s="13">
        <v>212092829.72</v>
      </c>
      <c r="N18" s="13">
        <v>0</v>
      </c>
      <c r="O18" s="12">
        <f t="shared" si="0"/>
        <v>212092.82972000001</v>
      </c>
      <c r="P18" s="12">
        <v>104642659.40000001</v>
      </c>
      <c r="Q18" s="12">
        <f t="shared" si="1"/>
        <v>104642.6594</v>
      </c>
      <c r="R18" s="12">
        <v>104642659.40000001</v>
      </c>
      <c r="S18" s="12">
        <f t="shared" si="2"/>
        <v>104642.6594</v>
      </c>
    </row>
    <row r="19" spans="1:19" s="9" customFormat="1" ht="25.5" x14ac:dyDescent="0.2">
      <c r="A19" s="5" t="s">
        <v>29</v>
      </c>
      <c r="B19" s="6" t="s">
        <v>30</v>
      </c>
      <c r="C19" s="6"/>
      <c r="D19" s="6"/>
      <c r="E19" s="6"/>
      <c r="F19" s="6"/>
      <c r="G19" s="6"/>
      <c r="H19" s="7">
        <v>13724390</v>
      </c>
      <c r="I19" s="8">
        <v>13724390</v>
      </c>
      <c r="J19" s="8">
        <v>0</v>
      </c>
      <c r="K19" s="8">
        <v>13724390</v>
      </c>
      <c r="L19" s="8">
        <v>0</v>
      </c>
      <c r="M19" s="8">
        <v>13724390</v>
      </c>
      <c r="N19" s="8">
        <v>0</v>
      </c>
      <c r="O19" s="7">
        <f t="shared" si="0"/>
        <v>13724.39</v>
      </c>
      <c r="P19" s="7">
        <v>13463600</v>
      </c>
      <c r="Q19" s="7">
        <f t="shared" si="1"/>
        <v>13463.6</v>
      </c>
      <c r="R19" s="7">
        <v>13463600</v>
      </c>
      <c r="S19" s="7">
        <f t="shared" si="2"/>
        <v>13463.6</v>
      </c>
    </row>
    <row r="20" spans="1:19" outlineLevel="1" x14ac:dyDescent="0.25">
      <c r="A20" s="10" t="s">
        <v>31</v>
      </c>
      <c r="B20" s="11" t="s">
        <v>32</v>
      </c>
      <c r="C20" s="11"/>
      <c r="D20" s="11"/>
      <c r="E20" s="11"/>
      <c r="F20" s="11"/>
      <c r="G20" s="11"/>
      <c r="H20" s="12">
        <v>6900990</v>
      </c>
      <c r="I20" s="13">
        <v>6900990</v>
      </c>
      <c r="J20" s="13">
        <v>0</v>
      </c>
      <c r="K20" s="13">
        <v>6900990</v>
      </c>
      <c r="L20" s="13">
        <v>0</v>
      </c>
      <c r="M20" s="13">
        <v>6900990</v>
      </c>
      <c r="N20" s="13">
        <v>0</v>
      </c>
      <c r="O20" s="12">
        <f t="shared" si="0"/>
        <v>6900.99</v>
      </c>
      <c r="P20" s="12">
        <v>7542300</v>
      </c>
      <c r="Q20" s="12">
        <f t="shared" si="1"/>
        <v>7542.3</v>
      </c>
      <c r="R20" s="12">
        <v>7542300</v>
      </c>
      <c r="S20" s="12">
        <f t="shared" si="2"/>
        <v>7542.3</v>
      </c>
    </row>
    <row r="21" spans="1:19" ht="25.5" outlineLevel="1" x14ac:dyDescent="0.25">
      <c r="A21" s="10" t="s">
        <v>33</v>
      </c>
      <c r="B21" s="11" t="s">
        <v>34</v>
      </c>
      <c r="C21" s="11"/>
      <c r="D21" s="11"/>
      <c r="E21" s="11"/>
      <c r="F21" s="11"/>
      <c r="G21" s="11"/>
      <c r="H21" s="12">
        <v>6823400</v>
      </c>
      <c r="I21" s="13">
        <v>6823400</v>
      </c>
      <c r="J21" s="13">
        <v>0</v>
      </c>
      <c r="K21" s="13">
        <v>6823400</v>
      </c>
      <c r="L21" s="13">
        <v>0</v>
      </c>
      <c r="M21" s="13">
        <v>6823400</v>
      </c>
      <c r="N21" s="13">
        <v>0</v>
      </c>
      <c r="O21" s="12">
        <f t="shared" si="0"/>
        <v>6823.4</v>
      </c>
      <c r="P21" s="12">
        <v>5921300</v>
      </c>
      <c r="Q21" s="12">
        <f t="shared" si="1"/>
        <v>5921.3</v>
      </c>
      <c r="R21" s="12">
        <v>5921300</v>
      </c>
      <c r="S21" s="12">
        <f t="shared" si="2"/>
        <v>5921.3</v>
      </c>
    </row>
    <row r="22" spans="1:19" s="9" customFormat="1" ht="14.25" x14ac:dyDescent="0.2">
      <c r="A22" s="5" t="s">
        <v>35</v>
      </c>
      <c r="B22" s="6" t="s">
        <v>36</v>
      </c>
      <c r="C22" s="6"/>
      <c r="D22" s="6"/>
      <c r="E22" s="6"/>
      <c r="F22" s="6"/>
      <c r="G22" s="6"/>
      <c r="H22" s="7">
        <v>347059905.50999999</v>
      </c>
      <c r="I22" s="8">
        <v>347059905.50999999</v>
      </c>
      <c r="J22" s="8">
        <v>0</v>
      </c>
      <c r="K22" s="8">
        <v>347059905.50999999</v>
      </c>
      <c r="L22" s="8">
        <v>0</v>
      </c>
      <c r="M22" s="8">
        <v>347059905.50999999</v>
      </c>
      <c r="N22" s="8">
        <v>0</v>
      </c>
      <c r="O22" s="7">
        <f t="shared" si="0"/>
        <v>347059.90551000001</v>
      </c>
      <c r="P22" s="7">
        <v>235579920.74000001</v>
      </c>
      <c r="Q22" s="7">
        <f>P22/1000+102000</f>
        <v>337579.92073999997</v>
      </c>
      <c r="R22" s="7">
        <v>244485281.28</v>
      </c>
      <c r="S22" s="7">
        <f t="shared" si="2"/>
        <v>244485.28128</v>
      </c>
    </row>
    <row r="23" spans="1:19" outlineLevel="1" x14ac:dyDescent="0.25">
      <c r="A23" s="10" t="s">
        <v>37</v>
      </c>
      <c r="B23" s="11" t="s">
        <v>38</v>
      </c>
      <c r="C23" s="11"/>
      <c r="D23" s="11"/>
      <c r="E23" s="11"/>
      <c r="F23" s="11"/>
      <c r="G23" s="11"/>
      <c r="H23" s="12">
        <v>345655700.69</v>
      </c>
      <c r="I23" s="13">
        <v>345655700.69</v>
      </c>
      <c r="J23" s="13">
        <v>0</v>
      </c>
      <c r="K23" s="13">
        <v>345655700.69</v>
      </c>
      <c r="L23" s="13">
        <v>0</v>
      </c>
      <c r="M23" s="13">
        <v>345655700.69</v>
      </c>
      <c r="N23" s="13">
        <v>0</v>
      </c>
      <c r="O23" s="12">
        <f t="shared" si="0"/>
        <v>345655.70068999997</v>
      </c>
      <c r="P23" s="12">
        <v>234554920.74000001</v>
      </c>
      <c r="Q23" s="12">
        <f>P23/1000+102000</f>
        <v>336554.92073999997</v>
      </c>
      <c r="R23" s="12">
        <v>243460281.28</v>
      </c>
      <c r="S23" s="12">
        <f t="shared" si="2"/>
        <v>243460.28128</v>
      </c>
    </row>
    <row r="24" spans="1:19" outlineLevel="1" x14ac:dyDescent="0.25">
      <c r="A24" s="10" t="s">
        <v>39</v>
      </c>
      <c r="B24" s="11" t="s">
        <v>40</v>
      </c>
      <c r="C24" s="11"/>
      <c r="D24" s="11"/>
      <c r="E24" s="11"/>
      <c r="F24" s="11"/>
      <c r="G24" s="11"/>
      <c r="H24" s="12">
        <v>230000</v>
      </c>
      <c r="I24" s="13">
        <v>230000</v>
      </c>
      <c r="J24" s="13">
        <v>0</v>
      </c>
      <c r="K24" s="13">
        <v>230000</v>
      </c>
      <c r="L24" s="13">
        <v>0</v>
      </c>
      <c r="M24" s="13">
        <v>230000</v>
      </c>
      <c r="N24" s="13">
        <v>0</v>
      </c>
      <c r="O24" s="12">
        <f t="shared" si="0"/>
        <v>230</v>
      </c>
      <c r="P24" s="12">
        <v>250000</v>
      </c>
      <c r="Q24" s="12">
        <f t="shared" si="1"/>
        <v>250</v>
      </c>
      <c r="R24" s="12">
        <v>250000</v>
      </c>
      <c r="S24" s="12">
        <f t="shared" si="2"/>
        <v>250</v>
      </c>
    </row>
    <row r="25" spans="1:19" outlineLevel="1" x14ac:dyDescent="0.25">
      <c r="A25" s="10" t="s">
        <v>41</v>
      </c>
      <c r="B25" s="11" t="s">
        <v>42</v>
      </c>
      <c r="C25" s="11"/>
      <c r="D25" s="11"/>
      <c r="E25" s="11"/>
      <c r="F25" s="11"/>
      <c r="G25" s="11"/>
      <c r="H25" s="12">
        <v>1174204.82</v>
      </c>
      <c r="I25" s="13">
        <v>1174204.82</v>
      </c>
      <c r="J25" s="13">
        <v>0</v>
      </c>
      <c r="K25" s="13">
        <v>1174204.82</v>
      </c>
      <c r="L25" s="13">
        <v>0</v>
      </c>
      <c r="M25" s="13">
        <v>1174204.82</v>
      </c>
      <c r="N25" s="13">
        <v>0</v>
      </c>
      <c r="O25" s="12">
        <f t="shared" si="0"/>
        <v>1174.2048200000002</v>
      </c>
      <c r="P25" s="12">
        <v>775000</v>
      </c>
      <c r="Q25" s="12">
        <f t="shared" si="1"/>
        <v>775</v>
      </c>
      <c r="R25" s="12">
        <v>775000</v>
      </c>
      <c r="S25" s="12">
        <f t="shared" si="2"/>
        <v>775</v>
      </c>
    </row>
    <row r="26" spans="1:19" s="9" customFormat="1" ht="14.25" x14ac:dyDescent="0.2">
      <c r="A26" s="5" t="s">
        <v>43</v>
      </c>
      <c r="B26" s="6" t="s">
        <v>44</v>
      </c>
      <c r="C26" s="6"/>
      <c r="D26" s="6"/>
      <c r="E26" s="6"/>
      <c r="F26" s="6"/>
      <c r="G26" s="6"/>
      <c r="H26" s="7">
        <v>274429372.88</v>
      </c>
      <c r="I26" s="8">
        <v>274429372.88</v>
      </c>
      <c r="J26" s="8">
        <v>0</v>
      </c>
      <c r="K26" s="8">
        <v>274429372.88</v>
      </c>
      <c r="L26" s="8">
        <v>0</v>
      </c>
      <c r="M26" s="8">
        <v>274429372.88</v>
      </c>
      <c r="N26" s="8">
        <v>0</v>
      </c>
      <c r="O26" s="7">
        <f t="shared" si="0"/>
        <v>274429.37287999998</v>
      </c>
      <c r="P26" s="7">
        <v>83429518.719999999</v>
      </c>
      <c r="Q26" s="7">
        <f>P26/1000+55400</f>
        <v>138829.51871999999</v>
      </c>
      <c r="R26" s="7">
        <v>68429518.719999999</v>
      </c>
      <c r="S26" s="7">
        <f t="shared" si="2"/>
        <v>68429.518719999993</v>
      </c>
    </row>
    <row r="27" spans="1:19" outlineLevel="1" x14ac:dyDescent="0.25">
      <c r="A27" s="10" t="s">
        <v>45</v>
      </c>
      <c r="B27" s="11" t="s">
        <v>46</v>
      </c>
      <c r="C27" s="11"/>
      <c r="D27" s="11"/>
      <c r="E27" s="11"/>
      <c r="F27" s="11"/>
      <c r="G27" s="11"/>
      <c r="H27" s="12">
        <v>11288846.689999999</v>
      </c>
      <c r="I27" s="13">
        <v>11288846.689999999</v>
      </c>
      <c r="J27" s="13">
        <v>0</v>
      </c>
      <c r="K27" s="13">
        <v>11288846.689999999</v>
      </c>
      <c r="L27" s="13">
        <v>0</v>
      </c>
      <c r="M27" s="13">
        <v>11288846.689999999</v>
      </c>
      <c r="N27" s="13">
        <v>0</v>
      </c>
      <c r="O27" s="12">
        <f t="shared" si="0"/>
        <v>11288.84669</v>
      </c>
      <c r="P27" s="12">
        <v>4700000</v>
      </c>
      <c r="Q27" s="12">
        <f t="shared" si="1"/>
        <v>4700</v>
      </c>
      <c r="R27" s="12">
        <v>4700000</v>
      </c>
      <c r="S27" s="12">
        <f t="shared" si="2"/>
        <v>4700</v>
      </c>
    </row>
    <row r="28" spans="1:19" outlineLevel="1" x14ac:dyDescent="0.25">
      <c r="A28" s="10" t="s">
        <v>47</v>
      </c>
      <c r="B28" s="11" t="s">
        <v>48</v>
      </c>
      <c r="C28" s="11"/>
      <c r="D28" s="11"/>
      <c r="E28" s="11"/>
      <c r="F28" s="11"/>
      <c r="G28" s="11"/>
      <c r="H28" s="12">
        <v>16820876.390000001</v>
      </c>
      <c r="I28" s="13">
        <v>16820876.390000001</v>
      </c>
      <c r="J28" s="13">
        <v>0</v>
      </c>
      <c r="K28" s="13">
        <v>16820876.390000001</v>
      </c>
      <c r="L28" s="13">
        <v>0</v>
      </c>
      <c r="M28" s="13">
        <v>16820876.390000001</v>
      </c>
      <c r="N28" s="13">
        <v>0</v>
      </c>
      <c r="O28" s="12">
        <f t="shared" si="0"/>
        <v>16820.876390000001</v>
      </c>
      <c r="P28" s="12">
        <v>55000</v>
      </c>
      <c r="Q28" s="12">
        <f>P28/1000+10400</f>
        <v>10455</v>
      </c>
      <c r="R28" s="12">
        <v>55000</v>
      </c>
      <c r="S28" s="12">
        <f t="shared" si="2"/>
        <v>55</v>
      </c>
    </row>
    <row r="29" spans="1:19" outlineLevel="1" x14ac:dyDescent="0.25">
      <c r="A29" s="10" t="s">
        <v>49</v>
      </c>
      <c r="B29" s="11" t="s">
        <v>50</v>
      </c>
      <c r="C29" s="11"/>
      <c r="D29" s="11"/>
      <c r="E29" s="11"/>
      <c r="F29" s="11"/>
      <c r="G29" s="11"/>
      <c r="H29" s="12">
        <v>246319649.80000001</v>
      </c>
      <c r="I29" s="13">
        <v>246319649.80000001</v>
      </c>
      <c r="J29" s="13">
        <v>0</v>
      </c>
      <c r="K29" s="13">
        <v>246319649.80000001</v>
      </c>
      <c r="L29" s="13">
        <v>0</v>
      </c>
      <c r="M29" s="13">
        <v>246319649.80000001</v>
      </c>
      <c r="N29" s="13">
        <v>0</v>
      </c>
      <c r="O29" s="12">
        <f t="shared" si="0"/>
        <v>246319.64980000001</v>
      </c>
      <c r="P29" s="12">
        <v>78674518.719999999</v>
      </c>
      <c r="Q29" s="12">
        <f>P29/1000+45000</f>
        <v>123674.51871999999</v>
      </c>
      <c r="R29" s="12">
        <v>63674518.719999999</v>
      </c>
      <c r="S29" s="12">
        <f t="shared" si="2"/>
        <v>63674.51872</v>
      </c>
    </row>
    <row r="30" spans="1:19" s="9" customFormat="1" ht="14.25" x14ac:dyDescent="0.2">
      <c r="A30" s="5" t="s">
        <v>51</v>
      </c>
      <c r="B30" s="6" t="s">
        <v>52</v>
      </c>
      <c r="C30" s="6"/>
      <c r="D30" s="6"/>
      <c r="E30" s="6"/>
      <c r="F30" s="6"/>
      <c r="G30" s="6"/>
      <c r="H30" s="7">
        <v>2034996266.28</v>
      </c>
      <c r="I30" s="8">
        <v>2034996266.28</v>
      </c>
      <c r="J30" s="8">
        <v>0</v>
      </c>
      <c r="K30" s="8">
        <v>2034996266.28</v>
      </c>
      <c r="L30" s="8">
        <v>0</v>
      </c>
      <c r="M30" s="8">
        <v>2034996266.28</v>
      </c>
      <c r="N30" s="8">
        <v>0</v>
      </c>
      <c r="O30" s="7">
        <f t="shared" si="0"/>
        <v>2034996.2662799999</v>
      </c>
      <c r="P30" s="7">
        <v>1661432449.96</v>
      </c>
      <c r="Q30" s="7">
        <f>P30/1000+62600</f>
        <v>1724032.4499600001</v>
      </c>
      <c r="R30" s="7">
        <v>1585649183.98</v>
      </c>
      <c r="S30" s="7">
        <f t="shared" si="2"/>
        <v>1585649.18398</v>
      </c>
    </row>
    <row r="31" spans="1:19" outlineLevel="1" x14ac:dyDescent="0.25">
      <c r="A31" s="10" t="s">
        <v>53</v>
      </c>
      <c r="B31" s="11" t="s">
        <v>54</v>
      </c>
      <c r="C31" s="11"/>
      <c r="D31" s="11"/>
      <c r="E31" s="11"/>
      <c r="F31" s="11"/>
      <c r="G31" s="11"/>
      <c r="H31" s="12">
        <v>770958339.05999994</v>
      </c>
      <c r="I31" s="13">
        <v>770958339.05999994</v>
      </c>
      <c r="J31" s="13">
        <v>0</v>
      </c>
      <c r="K31" s="13">
        <v>770958339.05999994</v>
      </c>
      <c r="L31" s="13">
        <v>0</v>
      </c>
      <c r="M31" s="13">
        <v>770958339.05999994</v>
      </c>
      <c r="N31" s="13">
        <v>0</v>
      </c>
      <c r="O31" s="12">
        <f t="shared" si="0"/>
        <v>770958.33905999991</v>
      </c>
      <c r="P31" s="12">
        <v>671537198.63</v>
      </c>
      <c r="Q31" s="12">
        <f t="shared" si="1"/>
        <v>671537.19863</v>
      </c>
      <c r="R31" s="12">
        <v>673136994.86000001</v>
      </c>
      <c r="S31" s="12">
        <f t="shared" si="2"/>
        <v>673136.99485999998</v>
      </c>
    </row>
    <row r="32" spans="1:19" outlineLevel="1" x14ac:dyDescent="0.25">
      <c r="A32" s="10" t="s">
        <v>55</v>
      </c>
      <c r="B32" s="11" t="s">
        <v>56</v>
      </c>
      <c r="C32" s="11"/>
      <c r="D32" s="11"/>
      <c r="E32" s="11"/>
      <c r="F32" s="11"/>
      <c r="G32" s="11"/>
      <c r="H32" s="12">
        <v>1013905771.41</v>
      </c>
      <c r="I32" s="13">
        <v>1013905771.41</v>
      </c>
      <c r="J32" s="13">
        <v>0</v>
      </c>
      <c r="K32" s="13">
        <v>1013905771.41</v>
      </c>
      <c r="L32" s="13">
        <v>0</v>
      </c>
      <c r="M32" s="13">
        <v>1013905771.41</v>
      </c>
      <c r="N32" s="13">
        <v>0</v>
      </c>
      <c r="O32" s="12">
        <f t="shared" si="0"/>
        <v>1013905.7714099999</v>
      </c>
      <c r="P32" s="12">
        <v>799004800.13</v>
      </c>
      <c r="Q32" s="12">
        <f>P32/1000+62600</f>
        <v>861604.80012999999</v>
      </c>
      <c r="R32" s="12">
        <v>720621237.91999996</v>
      </c>
      <c r="S32" s="12">
        <f t="shared" si="2"/>
        <v>720621.23791999999</v>
      </c>
    </row>
    <row r="33" spans="1:19" outlineLevel="1" x14ac:dyDescent="0.25">
      <c r="A33" s="10" t="s">
        <v>57</v>
      </c>
      <c r="B33" s="11" t="s">
        <v>58</v>
      </c>
      <c r="C33" s="11"/>
      <c r="D33" s="11"/>
      <c r="E33" s="11"/>
      <c r="F33" s="11"/>
      <c r="G33" s="11"/>
      <c r="H33" s="12">
        <v>171791373.63</v>
      </c>
      <c r="I33" s="13">
        <v>171791373.63</v>
      </c>
      <c r="J33" s="13">
        <v>0</v>
      </c>
      <c r="K33" s="13">
        <v>171791373.63</v>
      </c>
      <c r="L33" s="13">
        <v>0</v>
      </c>
      <c r="M33" s="13">
        <v>171791373.63</v>
      </c>
      <c r="N33" s="13">
        <v>0</v>
      </c>
      <c r="O33" s="12">
        <f t="shared" si="0"/>
        <v>171791.37362999999</v>
      </c>
      <c r="P33" s="12">
        <v>132783959.2</v>
      </c>
      <c r="Q33" s="12">
        <f t="shared" si="1"/>
        <v>132783.95920000001</v>
      </c>
      <c r="R33" s="12">
        <v>133784459.2</v>
      </c>
      <c r="S33" s="12">
        <f t="shared" si="2"/>
        <v>133784.45920000001</v>
      </c>
    </row>
    <row r="34" spans="1:19" ht="25.5" outlineLevel="1" x14ac:dyDescent="0.25">
      <c r="A34" s="10" t="s">
        <v>59</v>
      </c>
      <c r="B34" s="11" t="s">
        <v>60</v>
      </c>
      <c r="C34" s="11"/>
      <c r="D34" s="11"/>
      <c r="E34" s="11"/>
      <c r="F34" s="11"/>
      <c r="G34" s="11"/>
      <c r="H34" s="12">
        <v>96200</v>
      </c>
      <c r="I34" s="13">
        <v>96200</v>
      </c>
      <c r="J34" s="13">
        <v>0</v>
      </c>
      <c r="K34" s="13">
        <v>96200</v>
      </c>
      <c r="L34" s="13">
        <v>0</v>
      </c>
      <c r="M34" s="13">
        <v>96200</v>
      </c>
      <c r="N34" s="13">
        <v>0</v>
      </c>
      <c r="O34" s="12">
        <f t="shared" si="0"/>
        <v>96.2</v>
      </c>
      <c r="P34" s="12">
        <v>34000</v>
      </c>
      <c r="Q34" s="12">
        <f t="shared" si="1"/>
        <v>34</v>
      </c>
      <c r="R34" s="12">
        <v>34000</v>
      </c>
      <c r="S34" s="12">
        <f t="shared" si="2"/>
        <v>34</v>
      </c>
    </row>
    <row r="35" spans="1:19" outlineLevel="1" x14ac:dyDescent="0.25">
      <c r="A35" s="10" t="s">
        <v>61</v>
      </c>
      <c r="B35" s="11" t="s">
        <v>62</v>
      </c>
      <c r="C35" s="11"/>
      <c r="D35" s="11"/>
      <c r="E35" s="11"/>
      <c r="F35" s="11"/>
      <c r="G35" s="11"/>
      <c r="H35" s="12">
        <v>19293866.859999999</v>
      </c>
      <c r="I35" s="13">
        <v>19293866.859999999</v>
      </c>
      <c r="J35" s="13">
        <v>0</v>
      </c>
      <c r="K35" s="13">
        <v>19293866.859999999</v>
      </c>
      <c r="L35" s="13">
        <v>0</v>
      </c>
      <c r="M35" s="13">
        <v>19293866.859999999</v>
      </c>
      <c r="N35" s="13">
        <v>0</v>
      </c>
      <c r="O35" s="12">
        <f t="shared" si="0"/>
        <v>19293.866859999998</v>
      </c>
      <c r="P35" s="12">
        <v>17667270</v>
      </c>
      <c r="Q35" s="12">
        <f t="shared" si="1"/>
        <v>17667.27</v>
      </c>
      <c r="R35" s="12">
        <v>17667270</v>
      </c>
      <c r="S35" s="12">
        <f t="shared" si="2"/>
        <v>17667.27</v>
      </c>
    </row>
    <row r="36" spans="1:19" outlineLevel="1" x14ac:dyDescent="0.25">
      <c r="A36" s="10" t="s">
        <v>63</v>
      </c>
      <c r="B36" s="11" t="s">
        <v>64</v>
      </c>
      <c r="C36" s="11"/>
      <c r="D36" s="11"/>
      <c r="E36" s="11"/>
      <c r="F36" s="11"/>
      <c r="G36" s="11"/>
      <c r="H36" s="12">
        <v>58950715.32</v>
      </c>
      <c r="I36" s="13">
        <v>58950715.32</v>
      </c>
      <c r="J36" s="13">
        <v>0</v>
      </c>
      <c r="K36" s="13">
        <v>58950715.32</v>
      </c>
      <c r="L36" s="13">
        <v>0</v>
      </c>
      <c r="M36" s="13">
        <v>58950715.32</v>
      </c>
      <c r="N36" s="13">
        <v>0</v>
      </c>
      <c r="O36" s="12">
        <f t="shared" si="0"/>
        <v>58950.715320000003</v>
      </c>
      <c r="P36" s="12">
        <v>40405222</v>
      </c>
      <c r="Q36" s="12">
        <f t="shared" si="1"/>
        <v>40405.222000000002</v>
      </c>
      <c r="R36" s="12">
        <v>40405222</v>
      </c>
      <c r="S36" s="12">
        <f t="shared" si="2"/>
        <v>40405.222000000002</v>
      </c>
    </row>
    <row r="37" spans="1:19" s="9" customFormat="1" ht="14.25" x14ac:dyDescent="0.2">
      <c r="A37" s="5" t="s">
        <v>65</v>
      </c>
      <c r="B37" s="6" t="s">
        <v>66</v>
      </c>
      <c r="C37" s="6"/>
      <c r="D37" s="6"/>
      <c r="E37" s="6"/>
      <c r="F37" s="6"/>
      <c r="G37" s="6"/>
      <c r="H37" s="7">
        <v>278260961.06999999</v>
      </c>
      <c r="I37" s="8">
        <v>278260961.06999999</v>
      </c>
      <c r="J37" s="8">
        <v>0</v>
      </c>
      <c r="K37" s="8">
        <v>278260961.06999999</v>
      </c>
      <c r="L37" s="8">
        <v>0</v>
      </c>
      <c r="M37" s="8">
        <v>278260961.06999999</v>
      </c>
      <c r="N37" s="8">
        <v>0</v>
      </c>
      <c r="O37" s="7">
        <f t="shared" si="0"/>
        <v>278260.96107000002</v>
      </c>
      <c r="P37" s="7">
        <v>256613263.27000001</v>
      </c>
      <c r="Q37" s="7">
        <f>P37/1000+36500</f>
        <v>293113.26327</v>
      </c>
      <c r="R37" s="7">
        <v>256622565.59999999</v>
      </c>
      <c r="S37" s="7">
        <f t="shared" si="2"/>
        <v>256622.5656</v>
      </c>
    </row>
    <row r="38" spans="1:19" outlineLevel="1" x14ac:dyDescent="0.25">
      <c r="A38" s="10" t="s">
        <v>67</v>
      </c>
      <c r="B38" s="11" t="s">
        <v>68</v>
      </c>
      <c r="C38" s="11"/>
      <c r="D38" s="11"/>
      <c r="E38" s="11"/>
      <c r="F38" s="11"/>
      <c r="G38" s="11"/>
      <c r="H38" s="12">
        <v>233208720.88999999</v>
      </c>
      <c r="I38" s="13">
        <v>233208720.88999999</v>
      </c>
      <c r="J38" s="13">
        <v>0</v>
      </c>
      <c r="K38" s="13">
        <v>233208720.88999999</v>
      </c>
      <c r="L38" s="13">
        <v>0</v>
      </c>
      <c r="M38" s="13">
        <v>233208720.88999999</v>
      </c>
      <c r="N38" s="13">
        <v>0</v>
      </c>
      <c r="O38" s="12">
        <f t="shared" si="0"/>
        <v>233208.72089</v>
      </c>
      <c r="P38" s="12">
        <v>211962659.66999999</v>
      </c>
      <c r="Q38" s="12">
        <f>P38/1000+36500</f>
        <v>248462.65966999999</v>
      </c>
      <c r="R38" s="12">
        <v>211971962</v>
      </c>
      <c r="S38" s="12">
        <f t="shared" si="2"/>
        <v>211971.962</v>
      </c>
    </row>
    <row r="39" spans="1:19" outlineLevel="1" x14ac:dyDescent="0.25">
      <c r="A39" s="10" t="s">
        <v>69</v>
      </c>
      <c r="B39" s="11" t="s">
        <v>70</v>
      </c>
      <c r="C39" s="11"/>
      <c r="D39" s="11"/>
      <c r="E39" s="11"/>
      <c r="F39" s="11"/>
      <c r="G39" s="11"/>
      <c r="H39" s="12">
        <v>45052240.18</v>
      </c>
      <c r="I39" s="13">
        <v>45052240.18</v>
      </c>
      <c r="J39" s="13">
        <v>0</v>
      </c>
      <c r="K39" s="13">
        <v>45052240.18</v>
      </c>
      <c r="L39" s="13">
        <v>0</v>
      </c>
      <c r="M39" s="13">
        <v>45052240.18</v>
      </c>
      <c r="N39" s="13">
        <v>0</v>
      </c>
      <c r="O39" s="12">
        <f t="shared" si="0"/>
        <v>45052.240180000001</v>
      </c>
      <c r="P39" s="12">
        <v>44650603.600000001</v>
      </c>
      <c r="Q39" s="12">
        <f t="shared" si="1"/>
        <v>44650.603600000002</v>
      </c>
      <c r="R39" s="12">
        <v>44650603.600000001</v>
      </c>
      <c r="S39" s="12">
        <f t="shared" si="2"/>
        <v>44650.603600000002</v>
      </c>
    </row>
    <row r="40" spans="1:19" s="9" customFormat="1" ht="14.25" x14ac:dyDescent="0.2">
      <c r="A40" s="5" t="s">
        <v>71</v>
      </c>
      <c r="B40" s="6" t="s">
        <v>72</v>
      </c>
      <c r="C40" s="6"/>
      <c r="D40" s="6"/>
      <c r="E40" s="6"/>
      <c r="F40" s="6"/>
      <c r="G40" s="6"/>
      <c r="H40" s="7">
        <v>41595903.439999998</v>
      </c>
      <c r="I40" s="8">
        <v>41595903.439999998</v>
      </c>
      <c r="J40" s="8">
        <v>0</v>
      </c>
      <c r="K40" s="8">
        <v>41595903.439999998</v>
      </c>
      <c r="L40" s="8">
        <v>0</v>
      </c>
      <c r="M40" s="8">
        <v>41595903.439999998</v>
      </c>
      <c r="N40" s="8">
        <v>0</v>
      </c>
      <c r="O40" s="7">
        <f t="shared" si="0"/>
        <v>41595.903439999995</v>
      </c>
      <c r="P40" s="7">
        <v>25345434.82</v>
      </c>
      <c r="Q40" s="7">
        <f t="shared" si="1"/>
        <v>25345.434819999999</v>
      </c>
      <c r="R40" s="7">
        <v>13991491.279999999</v>
      </c>
      <c r="S40" s="7">
        <f t="shared" si="2"/>
        <v>13991.49128</v>
      </c>
    </row>
    <row r="41" spans="1:19" outlineLevel="1" x14ac:dyDescent="0.25">
      <c r="A41" s="10" t="s">
        <v>73</v>
      </c>
      <c r="B41" s="11" t="s">
        <v>74</v>
      </c>
      <c r="C41" s="11"/>
      <c r="D41" s="11"/>
      <c r="E41" s="11"/>
      <c r="F41" s="11"/>
      <c r="G41" s="11"/>
      <c r="H41" s="12">
        <v>3838700</v>
      </c>
      <c r="I41" s="13">
        <v>3838700</v>
      </c>
      <c r="J41" s="13">
        <v>0</v>
      </c>
      <c r="K41" s="13">
        <v>3838700</v>
      </c>
      <c r="L41" s="13">
        <v>0</v>
      </c>
      <c r="M41" s="13">
        <v>3838700</v>
      </c>
      <c r="N41" s="13">
        <v>0</v>
      </c>
      <c r="O41" s="12">
        <f t="shared" si="0"/>
        <v>3838.7</v>
      </c>
      <c r="P41" s="12">
        <v>3087000</v>
      </c>
      <c r="Q41" s="12">
        <f t="shared" si="1"/>
        <v>3087</v>
      </c>
      <c r="R41" s="12">
        <v>3087000</v>
      </c>
      <c r="S41" s="12">
        <f t="shared" si="2"/>
        <v>3087</v>
      </c>
    </row>
    <row r="42" spans="1:19" outlineLevel="1" x14ac:dyDescent="0.25">
      <c r="A42" s="10" t="s">
        <v>75</v>
      </c>
      <c r="B42" s="11" t="s">
        <v>76</v>
      </c>
      <c r="C42" s="11"/>
      <c r="D42" s="11"/>
      <c r="E42" s="11"/>
      <c r="F42" s="11"/>
      <c r="G42" s="11"/>
      <c r="H42" s="12">
        <v>18211650.41</v>
      </c>
      <c r="I42" s="13">
        <v>18211650.41</v>
      </c>
      <c r="J42" s="13">
        <v>0</v>
      </c>
      <c r="K42" s="13">
        <v>18211650.41</v>
      </c>
      <c r="L42" s="13">
        <v>0</v>
      </c>
      <c r="M42" s="13">
        <v>18211650.41</v>
      </c>
      <c r="N42" s="13">
        <v>0</v>
      </c>
      <c r="O42" s="12">
        <f t="shared" si="0"/>
        <v>18211.650409999998</v>
      </c>
      <c r="P42" s="12">
        <v>11460658.1</v>
      </c>
      <c r="Q42" s="12">
        <f t="shared" si="1"/>
        <v>11460.658099999999</v>
      </c>
      <c r="R42" s="12">
        <v>6324343.04</v>
      </c>
      <c r="S42" s="12">
        <f t="shared" si="2"/>
        <v>6324.3430399999997</v>
      </c>
    </row>
    <row r="43" spans="1:19" outlineLevel="1" x14ac:dyDescent="0.25">
      <c r="A43" s="10" t="s">
        <v>77</v>
      </c>
      <c r="B43" s="11" t="s">
        <v>78</v>
      </c>
      <c r="C43" s="11"/>
      <c r="D43" s="11"/>
      <c r="E43" s="11"/>
      <c r="F43" s="11"/>
      <c r="G43" s="11"/>
      <c r="H43" s="12">
        <v>19545553.030000001</v>
      </c>
      <c r="I43" s="13">
        <v>19545553.030000001</v>
      </c>
      <c r="J43" s="13">
        <v>0</v>
      </c>
      <c r="K43" s="13">
        <v>19545553.030000001</v>
      </c>
      <c r="L43" s="13">
        <v>0</v>
      </c>
      <c r="M43" s="13">
        <v>19545553.030000001</v>
      </c>
      <c r="N43" s="13">
        <v>0</v>
      </c>
      <c r="O43" s="12">
        <f t="shared" si="0"/>
        <v>19545.553030000003</v>
      </c>
      <c r="P43" s="12">
        <v>10797776.720000001</v>
      </c>
      <c r="Q43" s="12">
        <f t="shared" si="1"/>
        <v>10797.77672</v>
      </c>
      <c r="R43" s="12">
        <v>4580148.24</v>
      </c>
      <c r="S43" s="12">
        <f t="shared" si="2"/>
        <v>4580.1482400000004</v>
      </c>
    </row>
    <row r="44" spans="1:19" s="9" customFormat="1" ht="14.25" x14ac:dyDescent="0.2">
      <c r="A44" s="5" t="s">
        <v>79</v>
      </c>
      <c r="B44" s="6" t="s">
        <v>80</v>
      </c>
      <c r="C44" s="6"/>
      <c r="D44" s="6"/>
      <c r="E44" s="6"/>
      <c r="F44" s="6"/>
      <c r="G44" s="6"/>
      <c r="H44" s="7">
        <v>403332115.30000001</v>
      </c>
      <c r="I44" s="8">
        <v>403332115.30000001</v>
      </c>
      <c r="J44" s="8">
        <v>0</v>
      </c>
      <c r="K44" s="8">
        <v>403332115.30000001</v>
      </c>
      <c r="L44" s="8">
        <v>0</v>
      </c>
      <c r="M44" s="8">
        <v>403332115.30000001</v>
      </c>
      <c r="N44" s="8">
        <v>0</v>
      </c>
      <c r="O44" s="7">
        <f t="shared" si="0"/>
        <v>403332.1153</v>
      </c>
      <c r="P44" s="7">
        <v>61985960</v>
      </c>
      <c r="Q44" s="7">
        <f t="shared" si="1"/>
        <v>61985.96</v>
      </c>
      <c r="R44" s="7">
        <v>61985960</v>
      </c>
      <c r="S44" s="7">
        <f t="shared" si="2"/>
        <v>61985.96</v>
      </c>
    </row>
    <row r="45" spans="1:19" outlineLevel="1" x14ac:dyDescent="0.25">
      <c r="A45" s="10" t="s">
        <v>81</v>
      </c>
      <c r="B45" s="11" t="s">
        <v>82</v>
      </c>
      <c r="C45" s="11"/>
      <c r="D45" s="11"/>
      <c r="E45" s="11"/>
      <c r="F45" s="11"/>
      <c r="G45" s="11"/>
      <c r="H45" s="12">
        <v>402091187.69</v>
      </c>
      <c r="I45" s="13">
        <v>402091187.69</v>
      </c>
      <c r="J45" s="13">
        <v>0</v>
      </c>
      <c r="K45" s="13">
        <v>402091187.69</v>
      </c>
      <c r="L45" s="13">
        <v>0</v>
      </c>
      <c r="M45" s="13">
        <v>402091187.69</v>
      </c>
      <c r="N45" s="13">
        <v>0</v>
      </c>
      <c r="O45" s="12">
        <f t="shared" si="0"/>
        <v>402091.18768999999</v>
      </c>
      <c r="P45" s="12">
        <v>61611960</v>
      </c>
      <c r="Q45" s="12">
        <f t="shared" si="1"/>
        <v>61611.96</v>
      </c>
      <c r="R45" s="12">
        <v>61611960</v>
      </c>
      <c r="S45" s="12">
        <f t="shared" si="2"/>
        <v>61611.96</v>
      </c>
    </row>
    <row r="46" spans="1:19" outlineLevel="1" x14ac:dyDescent="0.25">
      <c r="A46" s="10" t="s">
        <v>83</v>
      </c>
      <c r="B46" s="11" t="s">
        <v>84</v>
      </c>
      <c r="C46" s="11"/>
      <c r="D46" s="11"/>
      <c r="E46" s="11"/>
      <c r="F46" s="11"/>
      <c r="G46" s="11"/>
      <c r="H46" s="12">
        <v>1240927.6100000001</v>
      </c>
      <c r="I46" s="13">
        <v>1240927.6100000001</v>
      </c>
      <c r="J46" s="13">
        <v>0</v>
      </c>
      <c r="K46" s="13">
        <v>1240927.6100000001</v>
      </c>
      <c r="L46" s="13">
        <v>0</v>
      </c>
      <c r="M46" s="13">
        <v>1240927.6100000001</v>
      </c>
      <c r="N46" s="13">
        <v>0</v>
      </c>
      <c r="O46" s="12">
        <f t="shared" si="0"/>
        <v>1240.9276100000002</v>
      </c>
      <c r="P46" s="12">
        <v>374000</v>
      </c>
      <c r="Q46" s="12">
        <f t="shared" si="1"/>
        <v>374</v>
      </c>
      <c r="R46" s="12">
        <v>374000</v>
      </c>
      <c r="S46" s="12">
        <f t="shared" si="2"/>
        <v>374</v>
      </c>
    </row>
    <row r="47" spans="1:19" s="9" customFormat="1" ht="25.5" x14ac:dyDescent="0.2">
      <c r="A47" s="5" t="s">
        <v>85</v>
      </c>
      <c r="B47" s="6" t="s">
        <v>86</v>
      </c>
      <c r="C47" s="6"/>
      <c r="D47" s="6"/>
      <c r="E47" s="6"/>
      <c r="F47" s="6"/>
      <c r="G47" s="6"/>
      <c r="H47" s="7">
        <v>1847159.02</v>
      </c>
      <c r="I47" s="8">
        <v>1847159.02</v>
      </c>
      <c r="J47" s="8">
        <v>0</v>
      </c>
      <c r="K47" s="8">
        <v>1847159.02</v>
      </c>
      <c r="L47" s="8">
        <v>0</v>
      </c>
      <c r="M47" s="8">
        <v>1847159.02</v>
      </c>
      <c r="N47" s="8">
        <v>0</v>
      </c>
      <c r="O47" s="7">
        <f t="shared" si="0"/>
        <v>1847.1590200000001</v>
      </c>
      <c r="P47" s="7">
        <v>4119400</v>
      </c>
      <c r="Q47" s="7">
        <f t="shared" si="1"/>
        <v>4119.3999999999996</v>
      </c>
      <c r="R47" s="7">
        <v>11119400</v>
      </c>
      <c r="S47" s="7">
        <f t="shared" si="2"/>
        <v>11119.4</v>
      </c>
    </row>
    <row r="48" spans="1:19" ht="13.5" customHeight="1" outlineLevel="1" x14ac:dyDescent="0.25">
      <c r="A48" s="10" t="s">
        <v>87</v>
      </c>
      <c r="B48" s="11" t="s">
        <v>88</v>
      </c>
      <c r="C48" s="11"/>
      <c r="D48" s="11"/>
      <c r="E48" s="11"/>
      <c r="F48" s="11"/>
      <c r="G48" s="11"/>
      <c r="H48" s="12">
        <v>1847159.02</v>
      </c>
      <c r="I48" s="13">
        <v>1847159.02</v>
      </c>
      <c r="J48" s="13">
        <v>0</v>
      </c>
      <c r="K48" s="13">
        <v>1847159.02</v>
      </c>
      <c r="L48" s="13">
        <v>0</v>
      </c>
      <c r="M48" s="13">
        <v>1847159.02</v>
      </c>
      <c r="N48" s="13">
        <v>0</v>
      </c>
      <c r="O48" s="12">
        <f t="shared" si="0"/>
        <v>1847.1590200000001</v>
      </c>
      <c r="P48" s="12">
        <v>4119400</v>
      </c>
      <c r="Q48" s="12">
        <f t="shared" si="1"/>
        <v>4119.3999999999996</v>
      </c>
      <c r="R48" s="12">
        <v>11119400</v>
      </c>
      <c r="S48" s="12">
        <f t="shared" si="2"/>
        <v>11119.4</v>
      </c>
    </row>
    <row r="49" spans="1:19" s="9" customFormat="1" ht="14.25" x14ac:dyDescent="0.2">
      <c r="A49" s="5" t="s">
        <v>89</v>
      </c>
      <c r="B49" s="6" t="s">
        <v>90</v>
      </c>
      <c r="C49" s="6"/>
      <c r="D49" s="6"/>
      <c r="E49" s="6"/>
      <c r="F49" s="6"/>
      <c r="G49" s="6"/>
      <c r="H49" s="7">
        <v>0</v>
      </c>
      <c r="I49" s="8">
        <v>0</v>
      </c>
      <c r="J49" s="8">
        <v>0</v>
      </c>
      <c r="K49" s="8">
        <v>0</v>
      </c>
      <c r="L49" s="8">
        <v>0</v>
      </c>
      <c r="M49" s="8">
        <v>0</v>
      </c>
      <c r="N49" s="8">
        <v>0</v>
      </c>
      <c r="O49" s="7">
        <f t="shared" si="0"/>
        <v>0</v>
      </c>
      <c r="P49" s="7">
        <v>28001100</v>
      </c>
      <c r="Q49" s="7">
        <f t="shared" si="1"/>
        <v>28001.1</v>
      </c>
      <c r="R49" s="7">
        <v>58357600</v>
      </c>
      <c r="S49" s="7">
        <f t="shared" si="2"/>
        <v>58357.599999999999</v>
      </c>
    </row>
    <row r="50" spans="1:19" outlineLevel="1" x14ac:dyDescent="0.25">
      <c r="A50" s="10" t="s">
        <v>91</v>
      </c>
      <c r="B50" s="11" t="s">
        <v>92</v>
      </c>
      <c r="C50" s="11"/>
      <c r="D50" s="11"/>
      <c r="E50" s="11"/>
      <c r="F50" s="11"/>
      <c r="G50" s="11"/>
      <c r="H50" s="12">
        <v>0</v>
      </c>
      <c r="I50" s="13">
        <v>0</v>
      </c>
      <c r="J50" s="13">
        <v>0</v>
      </c>
      <c r="K50" s="13">
        <v>0</v>
      </c>
      <c r="L50" s="13">
        <v>0</v>
      </c>
      <c r="M50" s="13">
        <v>0</v>
      </c>
      <c r="N50" s="13">
        <v>0</v>
      </c>
      <c r="O50" s="12">
        <f t="shared" si="0"/>
        <v>0</v>
      </c>
      <c r="P50" s="12">
        <v>28001100</v>
      </c>
      <c r="Q50" s="12">
        <f t="shared" si="1"/>
        <v>28001.1</v>
      </c>
      <c r="R50" s="12">
        <v>58357600</v>
      </c>
      <c r="S50" s="12">
        <f t="shared" si="2"/>
        <v>58357.599999999999</v>
      </c>
    </row>
    <row r="51" spans="1:19" s="9" customFormat="1" ht="14.25" x14ac:dyDescent="0.2">
      <c r="A51" s="14" t="s">
        <v>93</v>
      </c>
      <c r="B51" s="15"/>
      <c r="C51" s="6"/>
      <c r="D51" s="6"/>
      <c r="E51" s="6"/>
      <c r="F51" s="6"/>
      <c r="G51" s="6"/>
      <c r="H51" s="7">
        <v>3721052717.04</v>
      </c>
      <c r="I51" s="8">
        <v>3721052717.04</v>
      </c>
      <c r="J51" s="8">
        <v>0</v>
      </c>
      <c r="K51" s="8">
        <v>3721052717.04</v>
      </c>
      <c r="L51" s="8">
        <v>0</v>
      </c>
      <c r="M51" s="8">
        <v>3721052717.04</v>
      </c>
      <c r="N51" s="8">
        <v>0</v>
      </c>
      <c r="O51" s="7">
        <f t="shared" si="0"/>
        <v>3721052.71704</v>
      </c>
      <c r="P51" s="7">
        <v>2559302487.4499998</v>
      </c>
      <c r="Q51" s="7">
        <f>P51/1000+256500</f>
        <v>2815802.4874499999</v>
      </c>
      <c r="R51" s="7">
        <v>2504055207.8200002</v>
      </c>
      <c r="S51" s="7">
        <f t="shared" si="2"/>
        <v>2504055.2078200001</v>
      </c>
    </row>
    <row r="52" spans="1:19" x14ac:dyDescent="0.25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</row>
  </sheetData>
  <mergeCells count="6">
    <mergeCell ref="A51:B51"/>
    <mergeCell ref="A4:B4"/>
    <mergeCell ref="A5:S5"/>
    <mergeCell ref="A6:S6"/>
    <mergeCell ref="A7:S7"/>
    <mergeCell ref="A8:S8"/>
  </mergeCells>
  <printOptions horizontalCentered="1"/>
  <pageMargins left="0.59055118110236227" right="0.39370078740157483" top="0.39370078740157483" bottom="0.39370078740157483" header="0.31496062992125984" footer="0.31496062992125984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прил.2</vt:lpstr>
      <vt:lpstr>Лист2</vt:lpstr>
      <vt:lpstr>Лист3</vt:lpstr>
      <vt:lpstr>прил.2!Область_печати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Druzhinina</dc:creator>
  <cp:lastModifiedBy>Druzhinina</cp:lastModifiedBy>
  <cp:lastPrinted>2024-11-29T05:44:33Z</cp:lastPrinted>
  <dcterms:created xsi:type="dcterms:W3CDTF">2024-11-29T05:43:39Z</dcterms:created>
  <dcterms:modified xsi:type="dcterms:W3CDTF">2024-11-29T05:58:04Z</dcterms:modified>
</cp:coreProperties>
</file>