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<sst xmlns="http://schemas.openxmlformats.org/spreadsheetml/2006/main" count="168" uniqueCount="112">
  <si>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</si>
  <si>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</si>
  <si>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</si>
  <si>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</si>
  <si>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</si>
  <si>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</si>
  <si>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</si>
  <si>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</si>
  <si>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</si>
  <si>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</si>
  <si>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</si>
  <si>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</si>
  <si>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</si>
  <si>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</si>
  <si>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</si>
  <si>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</si>
  <si>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</si>
  <si>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</si>
  <si>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</si>
  <si>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</si>
  <si>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</si>
  <si>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</si>
  <si>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</si>
  <si>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</si>
  <si>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</si>
  <si>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</si>
  <si>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</si>
  <si>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</si>
  <si>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</si>
  <si>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</si>
  <si>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</si>
  <si>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</si>
  <si>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</si>
  <si>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</si>
  <si>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</si>
  <si>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</si>
  <si>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</si>
  <si>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</si>
  <si>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</si>
  <si>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</si>
  <si>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</si>
  <si>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</si>
  <si>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</si>
  <si>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</si>
  <si>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</si>
  <si>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</si>
  <si>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</si>
  <si>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</si>
  <si>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</si>
  <si>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</si>
  <si>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</si>
  <si>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</si>
  <si>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</si>
  <si>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</si>
  <si>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</si>
  <si>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</si>
  <si>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</si>
  <si>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</si>
  <si>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</si>
  <si>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</si>
  <si>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</si>
  <si>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</si>
  <si>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</si>
  <si>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</si>
  <si>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</si>
  <si>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</si>
  <si>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</si>
  <si>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</si>
  <si>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</si>
  <si>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</si>
  <si>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</si>
  <si>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</si>
  <si>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</si>
  <si>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</si>
  <si>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</si>
  <si>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</si>
  <si>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</si>
  <si>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</si>
  <si>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</si>
  <si>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ежемесячно до 25 числа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</si>
  <si>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</si>
  <si>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</si>
  <si>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</si>
  <si>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</si>
  <si>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</si>
  <si>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</si>
  <si>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А.Ю. Зимина</t>
  </si>
  <si>
    <t>Кредитный договор № 26 от 27.11.2013 г.</t>
  </si>
  <si>
    <t>Распоряжение Правительства УР №754-р от 18.11.2013г.</t>
  </si>
  <si>
    <t>29.11.2013г.</t>
  </si>
  <si>
    <t>01.11.2016г.</t>
  </si>
  <si>
    <t>0,1 ставки рефинансирования ЦБ</t>
  </si>
  <si>
    <t>Распоряжение Правительства УР №820-р от 09.12.2013г.</t>
  </si>
  <si>
    <t>16.12.2013г.</t>
  </si>
  <si>
    <t>01.12.2016г.</t>
  </si>
  <si>
    <t>Кредитный договор № 46 от 10.12.2013 г.</t>
  </si>
  <si>
    <t>Соглашение № 30 от 29.05.2014г.</t>
  </si>
  <si>
    <t>Распоряжение Правительства УР №298-р от 12.05.2014г.</t>
  </si>
  <si>
    <t>29.05.2014г.</t>
  </si>
  <si>
    <t>01.05.2017г.</t>
  </si>
  <si>
    <t>Распоряжение Правительства УР №363-р от 02.06.2014г.</t>
  </si>
  <si>
    <t>Соглашение № 37   от 17.06.2014г.</t>
  </si>
  <si>
    <t>17.06.2014г.</t>
  </si>
  <si>
    <t>Соглашение № 85   от 31.07.2014г.</t>
  </si>
  <si>
    <t>Распоряжение Правительства УР №5023-р от 21.07.2014г.</t>
  </si>
  <si>
    <t>01.08.2014г.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</si>
  <si>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</si>
  <si>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</si>
  <si>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</si>
  <si>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</si>
  <si>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</si>
  <si>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по состоянию на "01"февраля" 2015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</si>
</sst>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N22" sqref="N22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4" t="s">
        <v>111</v>
      </c>
      <c r="H8" s="35"/>
      <c r="I8" s="35"/>
      <c r="J8" s="35"/>
      <c r="K8" s="35"/>
      <c r="L8" s="35"/>
      <c r="M8" s="35"/>
      <c r="N8" s="35"/>
      <c r="O8" s="35"/>
    </row>
    <row r="10" spans="1:24" ht="12.75">
      <c r="A10" s="32" t="s">
        <v>24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"/>
    </row>
    <row r="11" spans="1:24" ht="27.7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80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81</v>
      </c>
      <c r="B19" s="21"/>
      <c r="C19" s="21"/>
      <c r="D19" s="21"/>
      <c r="E19" s="21"/>
      <c r="F19" s="21"/>
      <c r="G19" s="21"/>
      <c r="H19" s="21"/>
      <c r="I19" s="21" t="s">
        <v>82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84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83</v>
      </c>
      <c r="B23" s="21"/>
      <c r="C23" s="21"/>
      <c r="D23" s="21"/>
      <c r="E23" s="21"/>
      <c r="F23" s="21"/>
      <c r="G23" s="21"/>
      <c r="H23" s="21"/>
      <c r="I23" s="21" t="s">
        <v>86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2"/>
  <sheetViews>
    <sheetView zoomScale="75" zoomScaleNormal="75" zoomScalePageLayoutView="0" workbookViewId="0" topLeftCell="A1">
      <selection activeCell="L12" sqref="L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0.87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6" t="s">
        <v>28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23">
        <v>1</v>
      </c>
      <c r="B7" s="27" t="s">
        <v>87</v>
      </c>
      <c r="C7" s="27" t="s">
        <v>88</v>
      </c>
      <c r="D7" s="22" t="s">
        <v>77</v>
      </c>
      <c r="E7" s="22" t="s">
        <v>78</v>
      </c>
      <c r="F7" s="27" t="s">
        <v>89</v>
      </c>
      <c r="G7" s="27" t="s">
        <v>90</v>
      </c>
      <c r="H7" s="24">
        <v>39027098</v>
      </c>
      <c r="I7" s="24">
        <v>0</v>
      </c>
      <c r="J7" s="30" t="s">
        <v>91</v>
      </c>
      <c r="K7" s="22" t="s">
        <v>79</v>
      </c>
      <c r="L7" s="31">
        <f>345790.58+27345.7</f>
        <v>373136.28</v>
      </c>
      <c r="M7" s="24">
        <f aca="true" t="shared" si="0" ref="M7:M12">H7-I7</f>
        <v>39027098</v>
      </c>
      <c r="N7" s="24"/>
      <c r="O7" s="22"/>
      <c r="P7" s="26" t="s">
        <v>85</v>
      </c>
      <c r="Q7" s="22"/>
    </row>
    <row r="8" spans="1:17" ht="99.75" customHeight="1">
      <c r="A8" s="23">
        <v>2</v>
      </c>
      <c r="B8" s="27" t="s">
        <v>95</v>
      </c>
      <c r="C8" s="27" t="s">
        <v>92</v>
      </c>
      <c r="D8" s="22" t="s">
        <v>77</v>
      </c>
      <c r="E8" s="22" t="s">
        <v>78</v>
      </c>
      <c r="F8" s="27" t="s">
        <v>93</v>
      </c>
      <c r="G8" s="27" t="s">
        <v>94</v>
      </c>
      <c r="H8" s="24">
        <v>21962000</v>
      </c>
      <c r="I8" s="24">
        <v>0</v>
      </c>
      <c r="J8" s="30" t="s">
        <v>91</v>
      </c>
      <c r="K8" s="22" t="s">
        <v>79</v>
      </c>
      <c r="L8" s="25">
        <f>185654.09+15388.44</f>
        <v>201042.53</v>
      </c>
      <c r="M8" s="24">
        <f t="shared" si="0"/>
        <v>21962000</v>
      </c>
      <c r="N8" s="24"/>
      <c r="O8" s="22"/>
      <c r="P8" s="26" t="s">
        <v>85</v>
      </c>
      <c r="Q8" s="22"/>
    </row>
    <row r="9" spans="1:17" ht="99.75" customHeight="1">
      <c r="A9" s="23">
        <v>3</v>
      </c>
      <c r="B9" s="27" t="s">
        <v>96</v>
      </c>
      <c r="C9" s="27" t="s">
        <v>97</v>
      </c>
      <c r="D9" s="22" t="s">
        <v>77</v>
      </c>
      <c r="E9" s="22" t="s">
        <v>78</v>
      </c>
      <c r="F9" s="27" t="s">
        <v>98</v>
      </c>
      <c r="G9" s="27" t="s">
        <v>99</v>
      </c>
      <c r="H9" s="24">
        <v>100475200</v>
      </c>
      <c r="I9" s="24">
        <v>0</v>
      </c>
      <c r="J9" s="30" t="s">
        <v>91</v>
      </c>
      <c r="K9" s="22" t="s">
        <v>79</v>
      </c>
      <c r="L9" s="25">
        <f>476913.1+70401.46</f>
        <v>547314.5599999999</v>
      </c>
      <c r="M9" s="24">
        <f t="shared" si="0"/>
        <v>100475200</v>
      </c>
      <c r="N9" s="24"/>
      <c r="O9" s="22"/>
      <c r="P9" s="26" t="s">
        <v>85</v>
      </c>
      <c r="Q9" s="22"/>
    </row>
    <row r="10" spans="1:17" ht="99.75" customHeight="1">
      <c r="A10" s="23">
        <v>4</v>
      </c>
      <c r="B10" s="27" t="s">
        <v>101</v>
      </c>
      <c r="C10" s="27" t="s">
        <v>100</v>
      </c>
      <c r="D10" s="22" t="s">
        <v>77</v>
      </c>
      <c r="E10" s="22" t="s">
        <v>78</v>
      </c>
      <c r="F10" s="27" t="s">
        <v>102</v>
      </c>
      <c r="G10" s="27" t="s">
        <v>99</v>
      </c>
      <c r="H10" s="24">
        <v>5702700</v>
      </c>
      <c r="I10" s="24">
        <v>0</v>
      </c>
      <c r="J10" s="30" t="s">
        <v>91</v>
      </c>
      <c r="K10" s="22" t="s">
        <v>79</v>
      </c>
      <c r="L10" s="25">
        <f>24490.38+3995.8</f>
        <v>28486.18</v>
      </c>
      <c r="M10" s="24">
        <f t="shared" si="0"/>
        <v>5702700</v>
      </c>
      <c r="N10" s="24"/>
      <c r="O10" s="22"/>
      <c r="P10" s="26" t="s">
        <v>85</v>
      </c>
      <c r="Q10" s="22"/>
    </row>
    <row r="11" spans="1:17" ht="99.75" customHeight="1">
      <c r="A11" s="23">
        <v>5</v>
      </c>
      <c r="B11" s="27" t="s">
        <v>103</v>
      </c>
      <c r="C11" s="27" t="s">
        <v>104</v>
      </c>
      <c r="D11" s="22" t="s">
        <v>77</v>
      </c>
      <c r="E11" s="22" t="s">
        <v>78</v>
      </c>
      <c r="F11" s="27" t="s">
        <v>105</v>
      </c>
      <c r="G11" s="27" t="s">
        <v>99</v>
      </c>
      <c r="H11" s="24">
        <v>267700</v>
      </c>
      <c r="I11" s="24">
        <v>0</v>
      </c>
      <c r="J11" s="30" t="s">
        <v>91</v>
      </c>
      <c r="K11" s="22" t="s">
        <v>79</v>
      </c>
      <c r="L11" s="31">
        <f>883.4+187.57</f>
        <v>1070.97</v>
      </c>
      <c r="M11" s="24">
        <f t="shared" si="0"/>
        <v>267700</v>
      </c>
      <c r="N11" s="24"/>
      <c r="O11" s="22"/>
      <c r="P11" s="26" t="s">
        <v>85</v>
      </c>
      <c r="Q11" s="22"/>
    </row>
    <row r="12" spans="1:17" ht="99.75" customHeight="1">
      <c r="A12" s="6">
        <v>6</v>
      </c>
      <c r="B12" s="27" t="s">
        <v>110</v>
      </c>
      <c r="C12" s="27" t="s">
        <v>106</v>
      </c>
      <c r="D12" s="22" t="s">
        <v>77</v>
      </c>
      <c r="E12" s="22" t="s">
        <v>78</v>
      </c>
      <c r="F12" s="27" t="s">
        <v>107</v>
      </c>
      <c r="G12" s="27" t="s">
        <v>108</v>
      </c>
      <c r="H12" s="24">
        <v>44000000</v>
      </c>
      <c r="I12" s="24">
        <v>0</v>
      </c>
      <c r="J12" s="30" t="s">
        <v>91</v>
      </c>
      <c r="K12" s="27" t="s">
        <v>109</v>
      </c>
      <c r="L12" s="25">
        <v>15430.14</v>
      </c>
      <c r="M12" s="24">
        <f t="shared" si="0"/>
        <v>44000000</v>
      </c>
      <c r="N12" s="24"/>
      <c r="O12" s="22"/>
      <c r="P12" s="26" t="s">
        <v>85</v>
      </c>
      <c r="Q12" s="22"/>
    </row>
    <row r="13" spans="1:17" ht="15">
      <c r="A13" s="8" t="s">
        <v>16</v>
      </c>
      <c r="B13" s="8"/>
      <c r="C13" s="8"/>
      <c r="D13" s="8"/>
      <c r="E13" s="8"/>
      <c r="F13" s="8"/>
      <c r="G13" s="8"/>
      <c r="H13" s="18">
        <f>SUM(H7:H12)</f>
        <v>211434698</v>
      </c>
      <c r="I13" s="18">
        <f>SUM(I7:I12)</f>
        <v>0</v>
      </c>
      <c r="J13" s="18"/>
      <c r="K13" s="18"/>
      <c r="L13" s="18">
        <f>SUM(L7:L12)</f>
        <v>1166480.66</v>
      </c>
      <c r="M13" s="18">
        <f>SUM(M7:M12)</f>
        <v>211434698</v>
      </c>
      <c r="N13" s="18"/>
      <c r="O13" s="17"/>
      <c r="P13" s="17"/>
      <c r="Q13" s="17"/>
    </row>
    <row r="15" ht="15">
      <c r="F15" s="9"/>
    </row>
    <row r="16" spans="1:12" ht="15">
      <c r="A16" s="21" t="s">
        <v>80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81</v>
      </c>
      <c r="B17" s="21"/>
      <c r="C17" s="21"/>
      <c r="D17" s="21"/>
      <c r="E17" s="21"/>
      <c r="F17" s="21"/>
      <c r="G17" s="21"/>
      <c r="H17" s="21"/>
      <c r="I17" s="21" t="s">
        <v>82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84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83</v>
      </c>
      <c r="B21" s="21"/>
      <c r="C21" s="21"/>
      <c r="D21" s="21"/>
      <c r="E21" s="21"/>
      <c r="F21" s="21"/>
      <c r="G21" s="21"/>
      <c r="H21" s="21"/>
      <c r="I21" s="21" t="s">
        <v>86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2" right="0.23" top="0.51" bottom="1" header="0.5" footer="0.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N15" sqref="N15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6" t="s">
        <v>25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7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84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 t="s">
        <v>86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T20" sqref="T20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6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5">
      <c r="A3" s="36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80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81</v>
      </c>
      <c r="B11" s="21"/>
      <c r="C11" s="21"/>
      <c r="D11" s="21"/>
      <c r="E11" s="21"/>
      <c r="F11" s="21"/>
      <c r="G11" s="21"/>
      <c r="H11" s="21"/>
      <c r="I11" s="21" t="s">
        <v>82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84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83</v>
      </c>
      <c r="B15" s="21"/>
      <c r="C15" s="21"/>
      <c r="D15" s="21"/>
      <c r="E15" s="21"/>
      <c r="F15" s="21"/>
      <c r="G15" s="21"/>
      <c r="H15" s="21"/>
      <c r="I15" s="21" t="s">
        <v>86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2015-01-30T08:04:13Z</cp:lastPrinted>
  <dcterms:created xsi:type="dcterms:W3CDTF">2007-07-05T14:40:34Z</dcterms:created>
  <dcterms:modified xsi:type="dcterms:W3CDTF">2015-01-30T10:32:18Z</dcterms:modified>
  <cp:category/>
  <cp:version/>
  <cp:contentType/>
  <cp:contentStatus/>
</cp:coreProperties>
</file>