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<sst xmlns="http://schemas.openxmlformats.org/spreadsheetml/2006/main" count="210" uniqueCount="131">
  <si>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</si>
  <si>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</si>
  <si>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</si>
  <si>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</si>
  <si>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</si>
  <si>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</si>
  <si>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</si>
  <si>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</si>
  <si>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</si>
  <si>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</si>
  <si>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</si>
  <si>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</si>
  <si>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</si>
  <si>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</si>
  <si>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</si>
  <si>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</si>
  <si>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</si>
  <si>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</si>
  <si>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</si>
  <si>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</si>
  <si>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</si>
  <si>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</si>
  <si>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</si>
  <si>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</si>
  <si>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</si>
  <si>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</si>
  <si>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</si>
  <si>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</si>
  <si>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</si>
  <si>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</si>
  <si>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</si>
  <si>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</si>
  <si>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</si>
  <si>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</si>
  <si>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</si>
  <si>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</si>
  <si>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</si>
  <si>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</si>
  <si>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</si>
  <si>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</si>
  <si>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</si>
  <si>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</si>
  <si>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</si>
  <si>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</si>
  <si>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</si>
  <si>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</si>
  <si>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</si>
  <si>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</si>
  <si>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</si>
  <si>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</si>
  <si>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</si>
  <si>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</si>
  <si>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</si>
  <si>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</si>
  <si>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</si>
  <si>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</si>
  <si>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</si>
  <si>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</si>
  <si>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</si>
  <si>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</si>
  <si>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</si>
  <si>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</si>
  <si>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</si>
  <si>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</si>
  <si>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</si>
  <si>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</si>
  <si>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</si>
  <si>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</si>
  <si>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</si>
  <si>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</si>
  <si>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</si>
  <si>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</si>
  <si>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</si>
  <si>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</si>
  <si>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</si>
  <si>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</si>
  <si>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</si>
  <si>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</si>
  <si>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</si>
  <si>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</si>
  <si>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</si>
  <si>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</si>
  <si>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</si>
  <si>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</si>
  <si>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</si>
  <si>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</si>
  <si>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</si>
  <si>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</si>
  <si>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</si>
  <si>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</si>
  <si>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</si>
  <si>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</si>
  <si>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</si>
  <si>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</si>
  <si>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</si>
  <si>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</si>
  <si>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</si>
  <si>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</si>
  <si>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</si>
  <si>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</si>
  <si>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</si>
  <si>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</si>
  <si>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</si>
  <si>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</si>
  <si>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</si>
  <si>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</si>
  <si>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</si>
  <si>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</si>
  <si>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</si>
  <si>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</si>
  <si>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</si>
  <si>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6 от 26.08.2015 г.</t>
  </si>
  <si>
    <t>Распоряжение Правительства УР № 841-р от 24.08.2015г.</t>
  </si>
  <si>
    <t>27.08.2015г.</t>
  </si>
  <si>
    <t>01.08.2018г.</t>
  </si>
  <si>
    <t>Соглашение № 65 от 15.12.2015 г.</t>
  </si>
  <si>
    <t>Распоряжение Правительства УР № 1208-р от 30.11.2015г.</t>
  </si>
  <si>
    <t xml:space="preserve">25.12.2015г.-10000,0т.р., 29.12.2015г.-20766,0т.р. </t>
  </si>
  <si>
    <t>01.12.2018г.</t>
  </si>
  <si>
    <t>Соглашение № 80 от 24.12.2015 г.</t>
  </si>
  <si>
    <t>Распоряжение Правительства УР № 1223-р от 07.12.2015г.</t>
  </si>
  <si>
    <t>24.12.2015г.</t>
  </si>
  <si>
    <t>Соглашение № 89 от 25.12.2015 г.</t>
  </si>
  <si>
    <t>Распоряжение Правительства УР № 1252-р от 15.12.2015г.</t>
  </si>
  <si>
    <t>29.12.2015г.</t>
  </si>
  <si>
    <t>Соглашение № 94 от 28.12.2015 г.</t>
  </si>
  <si>
    <t>Распоряжение Правительства УР № 1293-р от 28.12.2015г.</t>
  </si>
  <si>
    <t>Муниципальный контракт от 17.12.2015г. №0313300005615000061-0135052-01</t>
  </si>
  <si>
    <t>ПАО "Норвик Банк"</t>
  </si>
  <si>
    <t>20,12,2016</t>
  </si>
  <si>
    <t>по состоянию на "01"мая"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</si>
</sst>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130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110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75" zoomScaleNormal="75" zoomScalePageLayoutView="0" workbookViewId="0" topLeftCell="A7">
      <selection activeCell="L12" sqref="L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86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39027098</v>
      </c>
      <c r="I7" s="24">
        <v>0</v>
      </c>
      <c r="J7" s="30" t="s">
        <v>90</v>
      </c>
      <c r="K7" s="22" t="s">
        <v>79</v>
      </c>
      <c r="L7" s="31">
        <f>667764.34+27285.45+27270.98+25511.57+27270.98</f>
        <v>775103.3199999998</v>
      </c>
      <c r="M7" s="24">
        <f aca="true" t="shared" si="0" ref="M7:M13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94</v>
      </c>
      <c r="C8" s="27" t="s">
        <v>91</v>
      </c>
      <c r="D8" s="22" t="s">
        <v>77</v>
      </c>
      <c r="E8" s="22" t="s">
        <v>78</v>
      </c>
      <c r="F8" s="27" t="s">
        <v>92</v>
      </c>
      <c r="G8" s="27" t="s">
        <v>93</v>
      </c>
      <c r="H8" s="24">
        <v>21962000</v>
      </c>
      <c r="I8" s="24">
        <v>0</v>
      </c>
      <c r="J8" s="30" t="s">
        <v>90</v>
      </c>
      <c r="K8" s="22" t="s">
        <v>79</v>
      </c>
      <c r="L8" s="25">
        <f>366840.57+15354.54+15346.4+14356.31+15346.4</f>
        <v>427244.22000000003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95</v>
      </c>
      <c r="C9" s="27" t="s">
        <v>96</v>
      </c>
      <c r="D9" s="22" t="s">
        <v>77</v>
      </c>
      <c r="E9" s="22" t="s">
        <v>78</v>
      </c>
      <c r="F9" s="27" t="s">
        <v>97</v>
      </c>
      <c r="G9" s="27" t="s">
        <v>98</v>
      </c>
      <c r="H9" s="24">
        <v>100475200</v>
      </c>
      <c r="I9" s="24">
        <v>26.83</v>
      </c>
      <c r="J9" s="30" t="s">
        <v>90</v>
      </c>
      <c r="K9" s="22" t="s">
        <v>79</v>
      </c>
      <c r="L9" s="25">
        <f>1305833.46+70246.32+70209.09+65679.47+70209.09</f>
        <v>1582177.4300000002</v>
      </c>
      <c r="M9" s="24">
        <f t="shared" si="0"/>
        <v>100475173.17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100</v>
      </c>
      <c r="C10" s="27" t="s">
        <v>99</v>
      </c>
      <c r="D10" s="22" t="s">
        <v>77</v>
      </c>
      <c r="E10" s="22" t="s">
        <v>78</v>
      </c>
      <c r="F10" s="27" t="s">
        <v>101</v>
      </c>
      <c r="G10" s="27" t="s">
        <v>98</v>
      </c>
      <c r="H10" s="24">
        <v>5702700</v>
      </c>
      <c r="I10" s="24">
        <v>102.83</v>
      </c>
      <c r="J10" s="30" t="s">
        <v>90</v>
      </c>
      <c r="K10" s="22" t="s">
        <v>79</v>
      </c>
      <c r="L10" s="25">
        <f>71537.55+3986.92+3984.81+3727.72+3984.81</f>
        <v>87221.81</v>
      </c>
      <c r="M10" s="24">
        <f t="shared" si="0"/>
        <v>5702597.17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102</v>
      </c>
      <c r="C11" s="27" t="s">
        <v>103</v>
      </c>
      <c r="D11" s="22" t="s">
        <v>77</v>
      </c>
      <c r="E11" s="22" t="s">
        <v>78</v>
      </c>
      <c r="F11" s="27" t="s">
        <v>104</v>
      </c>
      <c r="G11" s="27" t="s">
        <v>98</v>
      </c>
      <c r="H11" s="24">
        <v>267700</v>
      </c>
      <c r="I11" s="24">
        <v>17.63</v>
      </c>
      <c r="J11" s="30" t="s">
        <v>90</v>
      </c>
      <c r="K11" s="22" t="s">
        <v>79</v>
      </c>
      <c r="L11" s="31">
        <f>3091.87+187.15+187.05+174.98+187.05</f>
        <v>3828.1000000000004</v>
      </c>
      <c r="M11" s="24">
        <f t="shared" si="0"/>
        <v>267682.37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109</v>
      </c>
      <c r="C12" s="27" t="s">
        <v>105</v>
      </c>
      <c r="D12" s="22" t="s">
        <v>77</v>
      </c>
      <c r="E12" s="22" t="s">
        <v>78</v>
      </c>
      <c r="F12" s="27" t="s">
        <v>106</v>
      </c>
      <c r="G12" s="27" t="s">
        <v>107</v>
      </c>
      <c r="H12" s="24">
        <v>44000000</v>
      </c>
      <c r="I12" s="24">
        <v>0</v>
      </c>
      <c r="J12" s="32">
        <v>0.001</v>
      </c>
      <c r="K12" s="27" t="s">
        <v>108</v>
      </c>
      <c r="L12" s="25">
        <f>59430.14</f>
        <v>59430.14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99.75" customHeight="1">
      <c r="A13" s="6">
        <v>7</v>
      </c>
      <c r="B13" s="27" t="s">
        <v>111</v>
      </c>
      <c r="C13" s="27" t="s">
        <v>112</v>
      </c>
      <c r="D13" s="22" t="s">
        <v>77</v>
      </c>
      <c r="E13" s="22" t="s">
        <v>78</v>
      </c>
      <c r="F13" s="27" t="s">
        <v>113</v>
      </c>
      <c r="G13" s="27" t="s">
        <v>114</v>
      </c>
      <c r="H13" s="24">
        <v>20000000</v>
      </c>
      <c r="I13" s="24">
        <v>0</v>
      </c>
      <c r="J13" s="32">
        <v>0.001</v>
      </c>
      <c r="K13" s="27" t="s">
        <v>108</v>
      </c>
      <c r="L13" s="25">
        <f>6904.11</f>
        <v>6904.11</v>
      </c>
      <c r="M13" s="24">
        <f t="shared" si="0"/>
        <v>20000000</v>
      </c>
      <c r="N13" s="24"/>
      <c r="O13" s="22"/>
      <c r="P13" s="26" t="s">
        <v>85</v>
      </c>
      <c r="Q13" s="22"/>
    </row>
    <row r="14" spans="1:17" ht="99.75" customHeight="1">
      <c r="A14" s="6">
        <v>8</v>
      </c>
      <c r="B14" s="27" t="s">
        <v>115</v>
      </c>
      <c r="C14" s="27" t="s">
        <v>116</v>
      </c>
      <c r="D14" s="22" t="s">
        <v>77</v>
      </c>
      <c r="E14" s="22" t="s">
        <v>78</v>
      </c>
      <c r="F14" s="27" t="s">
        <v>117</v>
      </c>
      <c r="G14" s="27" t="s">
        <v>118</v>
      </c>
      <c r="H14" s="24">
        <v>30766000</v>
      </c>
      <c r="I14" s="24">
        <v>0</v>
      </c>
      <c r="J14" s="32">
        <v>0.001</v>
      </c>
      <c r="K14" s="27" t="s">
        <v>108</v>
      </c>
      <c r="L14" s="25">
        <f>278.17</f>
        <v>278.17</v>
      </c>
      <c r="M14" s="24">
        <f>H14-I14</f>
        <v>30766000</v>
      </c>
      <c r="N14" s="24"/>
      <c r="O14" s="22"/>
      <c r="P14" s="26" t="s">
        <v>85</v>
      </c>
      <c r="Q14" s="22"/>
    </row>
    <row r="15" spans="1:17" ht="99.75" customHeight="1">
      <c r="A15" s="6">
        <v>9</v>
      </c>
      <c r="B15" s="27" t="s">
        <v>119</v>
      </c>
      <c r="C15" s="27" t="s">
        <v>120</v>
      </c>
      <c r="D15" s="22" t="s">
        <v>77</v>
      </c>
      <c r="E15" s="22" t="s">
        <v>78</v>
      </c>
      <c r="F15" s="27" t="s">
        <v>121</v>
      </c>
      <c r="G15" s="27" t="s">
        <v>118</v>
      </c>
      <c r="H15" s="24">
        <v>27000000</v>
      </c>
      <c r="I15" s="24">
        <v>0</v>
      </c>
      <c r="J15" s="32">
        <v>0.001</v>
      </c>
      <c r="K15" s="27" t="s">
        <v>108</v>
      </c>
      <c r="L15" s="25">
        <f>517.81</f>
        <v>517.81</v>
      </c>
      <c r="M15" s="24">
        <f>H15-I15</f>
        <v>27000000</v>
      </c>
      <c r="N15" s="24"/>
      <c r="O15" s="22"/>
      <c r="P15" s="26" t="s">
        <v>85</v>
      </c>
      <c r="Q15" s="22"/>
    </row>
    <row r="16" spans="1:17" ht="99.75" customHeight="1">
      <c r="A16" s="6">
        <v>10</v>
      </c>
      <c r="B16" s="27" t="s">
        <v>122</v>
      </c>
      <c r="C16" s="27" t="s">
        <v>123</v>
      </c>
      <c r="D16" s="22" t="s">
        <v>77</v>
      </c>
      <c r="E16" s="22" t="s">
        <v>78</v>
      </c>
      <c r="F16" s="27" t="s">
        <v>124</v>
      </c>
      <c r="G16" s="27" t="s">
        <v>118</v>
      </c>
      <c r="H16" s="24">
        <v>3000000</v>
      </c>
      <c r="I16" s="24">
        <v>0</v>
      </c>
      <c r="J16" s="32">
        <v>0.001</v>
      </c>
      <c r="K16" s="27" t="s">
        <v>108</v>
      </c>
      <c r="L16" s="25">
        <f>16.44</f>
        <v>16.44</v>
      </c>
      <c r="M16" s="24">
        <f>H16-I16</f>
        <v>3000000</v>
      </c>
      <c r="N16" s="24"/>
      <c r="O16" s="22"/>
      <c r="P16" s="26" t="s">
        <v>85</v>
      </c>
      <c r="Q16" s="22"/>
    </row>
    <row r="17" spans="1:17" ht="99.75" customHeight="1">
      <c r="A17" s="6">
        <v>11</v>
      </c>
      <c r="B17" s="27" t="s">
        <v>125</v>
      </c>
      <c r="C17" s="27" t="s">
        <v>126</v>
      </c>
      <c r="D17" s="22" t="s">
        <v>77</v>
      </c>
      <c r="E17" s="22" t="s">
        <v>78</v>
      </c>
      <c r="F17" s="27" t="s">
        <v>124</v>
      </c>
      <c r="G17" s="27" t="s">
        <v>118</v>
      </c>
      <c r="H17" s="24">
        <v>964592.19</v>
      </c>
      <c r="I17" s="24">
        <v>0</v>
      </c>
      <c r="J17" s="32">
        <v>0.001</v>
      </c>
      <c r="K17" s="27" t="s">
        <v>108</v>
      </c>
      <c r="L17" s="25">
        <f>5.29</f>
        <v>5.29</v>
      </c>
      <c r="M17" s="24">
        <f>H17-I17</f>
        <v>964592.19</v>
      </c>
      <c r="N17" s="24"/>
      <c r="O17" s="22"/>
      <c r="P17" s="26" t="s">
        <v>85</v>
      </c>
      <c r="Q17" s="22"/>
    </row>
    <row r="18" spans="1:17" ht="15">
      <c r="A18" s="8"/>
      <c r="B18" s="8"/>
      <c r="C18" s="8"/>
      <c r="D18" s="8"/>
      <c r="E18" s="8"/>
      <c r="F18" s="8"/>
      <c r="G18" s="8"/>
      <c r="H18" s="18">
        <f>SUM(H7:H17)</f>
        <v>293165290.19</v>
      </c>
      <c r="I18" s="18">
        <f>SUM(I7:I17)</f>
        <v>147.29</v>
      </c>
      <c r="J18" s="18"/>
      <c r="K18" s="18"/>
      <c r="L18" s="18">
        <f>SUM(L7:L17)</f>
        <v>2942726.84</v>
      </c>
      <c r="M18" s="18">
        <f>SUM(M7:M17)</f>
        <v>293165142.90000004</v>
      </c>
      <c r="N18" s="18"/>
      <c r="O18" s="17"/>
      <c r="P18" s="17"/>
      <c r="Q18" s="17"/>
    </row>
    <row r="20" ht="15">
      <c r="F20" s="9"/>
    </row>
    <row r="21" spans="1:12" ht="15">
      <c r="A21" s="21" t="s">
        <v>80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81</v>
      </c>
      <c r="B22" s="21"/>
      <c r="C22" s="21"/>
      <c r="D22" s="21"/>
      <c r="E22" s="21"/>
      <c r="F22" s="21"/>
      <c r="G22" s="21"/>
      <c r="H22" s="21"/>
      <c r="I22" s="21" t="s">
        <v>82</v>
      </c>
      <c r="J22" s="21"/>
      <c r="K22"/>
      <c r="L22"/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/>
      <c r="L23"/>
    </row>
    <row r="24" spans="1:12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/>
      <c r="L24"/>
    </row>
    <row r="25" spans="1:12" ht="15">
      <c r="A25" s="21" t="s">
        <v>84</v>
      </c>
      <c r="B25" s="21"/>
      <c r="C25" s="21"/>
      <c r="D25" s="21"/>
      <c r="E25" s="21"/>
      <c r="F25" s="21"/>
      <c r="G25" s="21"/>
      <c r="H25" s="21"/>
      <c r="I25" s="21"/>
      <c r="J25" s="21"/>
      <c r="K25"/>
      <c r="L25"/>
    </row>
    <row r="26" spans="1:12" ht="15">
      <c r="A26" s="21" t="s">
        <v>83</v>
      </c>
      <c r="B26" s="21"/>
      <c r="C26" s="21"/>
      <c r="D26" s="21"/>
      <c r="E26" s="21"/>
      <c r="F26" s="21"/>
      <c r="G26" s="21"/>
      <c r="H26" s="21"/>
      <c r="I26" s="21" t="s">
        <v>110</v>
      </c>
      <c r="J26" s="21"/>
      <c r="K26"/>
      <c r="L26"/>
    </row>
    <row r="27" spans="1:12" ht="15">
      <c r="A27"/>
      <c r="B27"/>
      <c r="C27"/>
      <c r="D27"/>
      <c r="E27"/>
      <c r="F27"/>
      <c r="G27"/>
      <c r="H27"/>
      <c r="I27"/>
      <c r="J27"/>
      <c r="K27"/>
      <c r="L27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 t="s">
        <v>127</v>
      </c>
      <c r="C7" s="29"/>
      <c r="D7" s="27" t="s">
        <v>128</v>
      </c>
      <c r="E7" s="28">
        <v>42360</v>
      </c>
      <c r="F7" s="27">
        <v>14.8</v>
      </c>
      <c r="G7" s="27" t="s">
        <v>129</v>
      </c>
      <c r="H7" s="22">
        <v>1000000</v>
      </c>
      <c r="I7" s="22">
        <v>1000000</v>
      </c>
      <c r="J7" s="22" t="s">
        <v>79</v>
      </c>
      <c r="K7" s="22">
        <v>3243.84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1000000</v>
      </c>
      <c r="I9" s="18">
        <f>SUM(I7:I8)</f>
        <v>1000000</v>
      </c>
      <c r="J9" s="18"/>
      <c r="K9" s="18">
        <f>SUM(K7:K8)</f>
        <v>3243.84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110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110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2016-04-01T04:50:49Z</cp:lastPrinted>
  <dcterms:created xsi:type="dcterms:W3CDTF">2007-07-05T14:40:34Z</dcterms:created>
  <dcterms:modified xsi:type="dcterms:W3CDTF">2016-04-26T04:42:20Z</dcterms:modified>
  <cp:category/>
  <cp:version/>
  <cp:contentType/>
  <cp:contentStatus/>
</cp:coreProperties>
</file>