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<sst xmlns="http://schemas.openxmlformats.org/spreadsheetml/2006/main" count="193" uniqueCount="121">
  <si>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</si>
  <si>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</si>
  <si>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</si>
  <si>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</si>
  <si>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</si>
  <si>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</si>
  <si>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</si>
  <si>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</si>
  <si>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</si>
  <si>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</si>
  <si>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</si>
  <si>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</si>
  <si>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</si>
  <si>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</si>
  <si>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</si>
  <si>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</si>
  <si>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</si>
  <si>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</si>
  <si>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</si>
  <si>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</si>
  <si>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</si>
  <si>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</si>
  <si>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</si>
  <si>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</si>
  <si>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</si>
  <si>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</si>
  <si>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</si>
  <si>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</si>
  <si>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</si>
  <si>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</si>
  <si>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</si>
  <si>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</si>
  <si>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</si>
  <si>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</si>
  <si>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</si>
  <si>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</si>
  <si>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</si>
  <si>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</si>
  <si>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</si>
  <si>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</si>
  <si>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</si>
  <si>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</si>
  <si>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</si>
  <si>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</si>
  <si>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</si>
  <si>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</si>
  <si>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</si>
  <si>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</si>
  <si>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</si>
  <si>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</si>
  <si>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</si>
  <si>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</si>
  <si>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</si>
  <si>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</si>
  <si>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</si>
  <si>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</si>
  <si>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</si>
  <si>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</si>
  <si>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</si>
  <si>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</si>
  <si>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</si>
  <si>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</si>
  <si>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</si>
  <si>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</si>
  <si>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</si>
  <si>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</si>
  <si>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</si>
  <si>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</si>
  <si>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</si>
  <si>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</si>
  <si>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</si>
  <si>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</si>
  <si>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</si>
  <si>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</si>
  <si>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</si>
  <si>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</si>
  <si>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</si>
  <si>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</si>
  <si>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</si>
  <si>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</si>
  <si>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</si>
  <si>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</si>
  <si>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</si>
  <si>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</si>
  <si>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</si>
  <si>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</si>
  <si>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</si>
  <si>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</si>
  <si>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</si>
  <si>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</si>
  <si>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</si>
  <si>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</si>
  <si>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</si>
  <si>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</si>
  <si>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</si>
  <si>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</si>
  <si>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</si>
  <si>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</si>
  <si>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</si>
  <si>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</si>
  <si>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</si>
  <si>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</si>
  <si>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</si>
  <si>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</si>
  <si>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</si>
  <si>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</si>
  <si>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</si>
  <si>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</si>
  <si>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</si>
  <si>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</si>
  <si>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</si>
  <si>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</si>
  <si>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</si>
  <si>
    <t>Соглашение № 49 от 01.11.2016 г.</t>
  </si>
  <si>
    <t>Распоряжение Правительства УР № 1399-р от 24.10.2016г.</t>
  </si>
  <si>
    <t>25.12.2026г.</t>
  </si>
  <si>
    <t>Соглашение № 28 от 25.04.2017 г.</t>
  </si>
  <si>
    <t>Распоряжение Правительства УР № 349-р от 17.04.2017г.</t>
  </si>
  <si>
    <t>24.12.2027г.</t>
  </si>
  <si>
    <t>Соглашение от 25.04.2017г. №28</t>
  </si>
  <si>
    <t>по состоянию на "01"июля"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</si>
</sst>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120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="75" zoomScaleNormal="75" zoomScalePageLayoutView="0" workbookViewId="0" topLeftCell="A13">
      <selection activeCell="L16" sqref="L16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0</v>
      </c>
      <c r="J7" s="30">
        <v>0.001</v>
      </c>
      <c r="K7" s="27" t="s">
        <v>90</v>
      </c>
      <c r="L7" s="25">
        <f>103430.14+44000</f>
        <v>147430.14</v>
      </c>
      <c r="M7" s="24">
        <f aca="true" t="shared" si="0" ref="M7:M15">H7-I7</f>
        <v>44000000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95</v>
      </c>
      <c r="G8" s="27" t="s">
        <v>96</v>
      </c>
      <c r="H8" s="24">
        <v>20000000</v>
      </c>
      <c r="I8" s="24">
        <v>0</v>
      </c>
      <c r="J8" s="30">
        <v>0.001</v>
      </c>
      <c r="K8" s="27" t="s">
        <v>90</v>
      </c>
      <c r="L8" s="25">
        <f>26904.11+20000</f>
        <v>46904.11</v>
      </c>
      <c r="M8" s="24">
        <f t="shared" si="0"/>
        <v>20000000</v>
      </c>
      <c r="N8" s="24"/>
      <c r="O8" s="22"/>
      <c r="P8" s="26" t="s">
        <v>84</v>
      </c>
      <c r="Q8" s="22"/>
    </row>
    <row r="9" spans="1:17" ht="99.75" customHeight="1">
      <c r="A9" s="6">
        <v>3</v>
      </c>
      <c r="B9" s="27" t="s">
        <v>97</v>
      </c>
      <c r="C9" s="27" t="s">
        <v>98</v>
      </c>
      <c r="D9" s="22" t="s">
        <v>77</v>
      </c>
      <c r="E9" s="22" t="s">
        <v>78</v>
      </c>
      <c r="F9" s="27" t="s">
        <v>99</v>
      </c>
      <c r="G9" s="27" t="s">
        <v>100</v>
      </c>
      <c r="H9" s="24">
        <v>30766000</v>
      </c>
      <c r="I9" s="24">
        <v>0</v>
      </c>
      <c r="J9" s="30">
        <v>0.001</v>
      </c>
      <c r="K9" s="27" t="s">
        <v>90</v>
      </c>
      <c r="L9" s="25">
        <f>31044.17+30766</f>
        <v>61810.17</v>
      </c>
      <c r="M9" s="24">
        <f t="shared" si="0"/>
        <v>30766000</v>
      </c>
      <c r="N9" s="24"/>
      <c r="O9" s="22"/>
      <c r="P9" s="26" t="s">
        <v>84</v>
      </c>
      <c r="Q9" s="22"/>
    </row>
    <row r="10" spans="1:17" ht="99.75" customHeight="1">
      <c r="A10" s="6">
        <v>4</v>
      </c>
      <c r="B10" s="27" t="s">
        <v>101</v>
      </c>
      <c r="C10" s="27" t="s">
        <v>102</v>
      </c>
      <c r="D10" s="22" t="s">
        <v>77</v>
      </c>
      <c r="E10" s="22" t="s">
        <v>78</v>
      </c>
      <c r="F10" s="27" t="s">
        <v>103</v>
      </c>
      <c r="G10" s="27" t="s">
        <v>100</v>
      </c>
      <c r="H10" s="24">
        <v>27000000</v>
      </c>
      <c r="I10" s="24">
        <v>0</v>
      </c>
      <c r="J10" s="30">
        <v>0.001</v>
      </c>
      <c r="K10" s="27" t="s">
        <v>90</v>
      </c>
      <c r="L10" s="25">
        <f>27517.81+27000</f>
        <v>54517.81</v>
      </c>
      <c r="M10" s="24">
        <f t="shared" si="0"/>
        <v>27000000</v>
      </c>
      <c r="N10" s="24"/>
      <c r="O10" s="22"/>
      <c r="P10" s="26" t="s">
        <v>84</v>
      </c>
      <c r="Q10" s="22"/>
    </row>
    <row r="11" spans="1:17" ht="99.75" customHeight="1">
      <c r="A11" s="6">
        <v>5</v>
      </c>
      <c r="B11" s="27" t="s">
        <v>104</v>
      </c>
      <c r="C11" s="27" t="s">
        <v>105</v>
      </c>
      <c r="D11" s="22" t="s">
        <v>77</v>
      </c>
      <c r="E11" s="22" t="s">
        <v>78</v>
      </c>
      <c r="F11" s="27" t="s">
        <v>106</v>
      </c>
      <c r="G11" s="27" t="s">
        <v>100</v>
      </c>
      <c r="H11" s="24">
        <v>3000000</v>
      </c>
      <c r="I11" s="24">
        <v>0</v>
      </c>
      <c r="J11" s="30">
        <v>0.001</v>
      </c>
      <c r="K11" s="27" t="s">
        <v>90</v>
      </c>
      <c r="L11" s="25">
        <f>3016.44+3000</f>
        <v>6016.4400000000005</v>
      </c>
      <c r="M11" s="24">
        <f t="shared" si="0"/>
        <v>3000000</v>
      </c>
      <c r="N11" s="24"/>
      <c r="O11" s="22"/>
      <c r="P11" s="26" t="s">
        <v>84</v>
      </c>
      <c r="Q11" s="22"/>
    </row>
    <row r="12" spans="1:17" ht="99.75" customHeight="1">
      <c r="A12" s="6">
        <v>6</v>
      </c>
      <c r="B12" s="27" t="s">
        <v>107</v>
      </c>
      <c r="C12" s="27" t="s">
        <v>108</v>
      </c>
      <c r="D12" s="22" t="s">
        <v>77</v>
      </c>
      <c r="E12" s="22" t="s">
        <v>78</v>
      </c>
      <c r="F12" s="27" t="s">
        <v>106</v>
      </c>
      <c r="G12" s="27" t="s">
        <v>100</v>
      </c>
      <c r="H12" s="24">
        <v>964592.19</v>
      </c>
      <c r="I12" s="24">
        <v>0</v>
      </c>
      <c r="J12" s="30">
        <v>0.001</v>
      </c>
      <c r="K12" s="27" t="s">
        <v>90</v>
      </c>
      <c r="L12" s="25">
        <f>969.88+964.59</f>
        <v>1934.47</v>
      </c>
      <c r="M12" s="24">
        <f t="shared" si="0"/>
        <v>964592.19</v>
      </c>
      <c r="N12" s="24"/>
      <c r="O12" s="22"/>
      <c r="P12" s="26" t="s">
        <v>84</v>
      </c>
      <c r="Q12" s="22"/>
    </row>
    <row r="13" spans="1:17" ht="99.75" customHeight="1">
      <c r="A13" s="6">
        <v>7</v>
      </c>
      <c r="B13" s="27" t="s">
        <v>109</v>
      </c>
      <c r="C13" s="27" t="s">
        <v>110</v>
      </c>
      <c r="D13" s="22" t="s">
        <v>77</v>
      </c>
      <c r="E13" s="22" t="s">
        <v>78</v>
      </c>
      <c r="F13" s="27" t="s">
        <v>111</v>
      </c>
      <c r="G13" s="27" t="s">
        <v>112</v>
      </c>
      <c r="H13" s="24">
        <v>18546002.07</v>
      </c>
      <c r="I13" s="24">
        <v>0</v>
      </c>
      <c r="J13" s="30">
        <v>0.001</v>
      </c>
      <c r="K13" s="27" t="s">
        <v>90</v>
      </c>
      <c r="L13" s="25">
        <f>7904.85+18546</f>
        <v>26450.85</v>
      </c>
      <c r="M13" s="24">
        <f t="shared" si="0"/>
        <v>18546002.07</v>
      </c>
      <c r="N13" s="24"/>
      <c r="O13" s="22"/>
      <c r="P13" s="26" t="s">
        <v>84</v>
      </c>
      <c r="Q13" s="22"/>
    </row>
    <row r="14" spans="1:17" ht="99.75" customHeight="1">
      <c r="A14" s="6">
        <v>8</v>
      </c>
      <c r="B14" s="27" t="s">
        <v>113</v>
      </c>
      <c r="C14" s="27" t="s">
        <v>114</v>
      </c>
      <c r="D14" s="22" t="s">
        <v>77</v>
      </c>
      <c r="E14" s="22" t="s">
        <v>78</v>
      </c>
      <c r="F14" s="27" t="s">
        <v>85</v>
      </c>
      <c r="G14" s="27" t="s">
        <v>115</v>
      </c>
      <c r="H14" s="24">
        <v>609890.98</v>
      </c>
      <c r="I14" s="24">
        <v>0</v>
      </c>
      <c r="J14" s="30">
        <v>0.001</v>
      </c>
      <c r="K14" s="27" t="s">
        <v>90</v>
      </c>
      <c r="L14" s="25">
        <f>101.65+609.89</f>
        <v>711.54</v>
      </c>
      <c r="M14" s="24">
        <f t="shared" si="0"/>
        <v>609890.98</v>
      </c>
      <c r="N14" s="24"/>
      <c r="O14" s="22"/>
      <c r="P14" s="26" t="s">
        <v>84</v>
      </c>
      <c r="Q14" s="22"/>
    </row>
    <row r="15" spans="1:17" ht="99.75" customHeight="1">
      <c r="A15" s="6">
        <v>9</v>
      </c>
      <c r="B15" s="27" t="s">
        <v>119</v>
      </c>
      <c r="C15" s="27" t="s">
        <v>117</v>
      </c>
      <c r="D15" s="22" t="s">
        <v>77</v>
      </c>
      <c r="E15" s="22" t="s">
        <v>78</v>
      </c>
      <c r="F15" s="27" t="s">
        <v>86</v>
      </c>
      <c r="G15" s="27" t="s">
        <v>118</v>
      </c>
      <c r="H15" s="24">
        <v>1064454.53</v>
      </c>
      <c r="I15" s="24">
        <v>0</v>
      </c>
      <c r="J15" s="30">
        <v>0.001</v>
      </c>
      <c r="K15" s="27" t="s">
        <v>90</v>
      </c>
      <c r="L15" s="25">
        <f>714.5</f>
        <v>714.5</v>
      </c>
      <c r="M15" s="24">
        <f t="shared" si="0"/>
        <v>1064454.53</v>
      </c>
      <c r="N15" s="24"/>
      <c r="O15" s="22"/>
      <c r="P15" s="26" t="s">
        <v>84</v>
      </c>
      <c r="Q15" s="22"/>
    </row>
    <row r="16" spans="1:17" ht="0.75" customHeight="1">
      <c r="A16" s="6">
        <v>13</v>
      </c>
      <c r="B16" s="27" t="s">
        <v>116</v>
      </c>
      <c r="C16" s="27" t="s">
        <v>117</v>
      </c>
      <c r="D16" s="22" t="s">
        <v>77</v>
      </c>
      <c r="E16" s="22" t="s">
        <v>78</v>
      </c>
      <c r="F16" s="27" t="s">
        <v>86</v>
      </c>
      <c r="G16" s="27" t="s">
        <v>118</v>
      </c>
      <c r="H16" s="24"/>
      <c r="I16" s="24">
        <v>0</v>
      </c>
      <c r="J16" s="30">
        <v>0.001</v>
      </c>
      <c r="K16" s="27" t="s">
        <v>90</v>
      </c>
      <c r="L16" s="25">
        <v>0</v>
      </c>
      <c r="M16" s="24"/>
      <c r="N16" s="24"/>
      <c r="O16" s="22"/>
      <c r="P16" s="26" t="s">
        <v>84</v>
      </c>
      <c r="Q16" s="22"/>
    </row>
    <row r="17" spans="1:17" ht="15">
      <c r="A17" s="8"/>
      <c r="B17" s="8"/>
      <c r="C17" s="8"/>
      <c r="D17" s="8"/>
      <c r="E17" s="8"/>
      <c r="F17" s="8"/>
      <c r="G17" s="8"/>
      <c r="H17" s="18">
        <f>SUM(H7:H16)</f>
        <v>145950939.76999998</v>
      </c>
      <c r="I17" s="18">
        <f>SUM(I7:I16)</f>
        <v>0</v>
      </c>
      <c r="J17" s="18"/>
      <c r="K17" s="18"/>
      <c r="L17" s="18">
        <f>SUM(L7:L16)</f>
        <v>346490.0299999999</v>
      </c>
      <c r="M17" s="18">
        <f>SUM(M7:M16)</f>
        <v>145950939.76999998</v>
      </c>
      <c r="N17" s="18"/>
      <c r="O17" s="17"/>
      <c r="P17" s="17"/>
      <c r="Q17" s="17"/>
    </row>
    <row r="19" ht="15">
      <c r="F19" s="9"/>
    </row>
    <row r="20" spans="1:12" ht="15">
      <c r="A20" s="21" t="s">
        <v>79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80</v>
      </c>
      <c r="B21" s="21"/>
      <c r="C21" s="21"/>
      <c r="D21" s="21"/>
      <c r="E21" s="21"/>
      <c r="F21" s="21"/>
      <c r="G21" s="21"/>
      <c r="H21" s="21"/>
      <c r="I21" s="21" t="s">
        <v>81</v>
      </c>
      <c r="J21" s="21"/>
      <c r="K21"/>
      <c r="L21"/>
    </row>
    <row r="22" spans="1:12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/>
      <c r="L22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/>
      <c r="L23"/>
    </row>
    <row r="24" spans="1:12" ht="15">
      <c r="A24" s="21" t="s">
        <v>83</v>
      </c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 t="s">
        <v>82</v>
      </c>
      <c r="B25" s="21"/>
      <c r="C25" s="21"/>
      <c r="D25" s="21"/>
      <c r="E25" s="21"/>
      <c r="F25" s="21"/>
      <c r="G25" s="21"/>
      <c r="H25" s="21"/>
      <c r="I25" s="21" t="s">
        <v>92</v>
      </c>
      <c r="J25" s="21"/>
      <c r="K25"/>
      <c r="L25"/>
    </row>
    <row r="26" spans="1:12" ht="15">
      <c r="A26"/>
      <c r="B26"/>
      <c r="C26"/>
      <c r="D26"/>
      <c r="E26"/>
      <c r="F26"/>
      <c r="G26"/>
      <c r="H26"/>
      <c r="I26"/>
      <c r="J26"/>
      <c r="K26"/>
      <c r="L26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B7" sqref="B7:L7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2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2018-06-20T05:06:17Z</cp:lastPrinted>
  <dcterms:created xsi:type="dcterms:W3CDTF">2007-07-05T14:40:34Z</dcterms:created>
  <dcterms:modified xsi:type="dcterms:W3CDTF">2018-06-20T05:06:19Z</dcterms:modified>
  <cp:category/>
  <cp:version/>
  <cp:contentType/>
  <cp:contentStatus/>
</cp:coreProperties>
</file>