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3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<sst xmlns="http://schemas.openxmlformats.org/spreadsheetml/2006/main" count="151" uniqueCount="112">
  <si>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</si>
  <si>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</si>
  <si>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</si>
  <si>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</si>
  <si>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</si>
  <si>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</si>
  <si>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</si>
  <si>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</si>
  <si>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</si>
  <si>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</si>
  <si>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</si>
  <si>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</si>
  <si>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</si>
  <si>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</si>
  <si>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</si>
  <si>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</si>
  <si>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</si>
  <si>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</si>
  <si>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</si>
  <si>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</si>
  <si>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</si>
  <si>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</si>
  <si>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</si>
  <si>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</si>
  <si>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</si>
  <si>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</si>
  <si>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</si>
  <si>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</si>
  <si>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</si>
  <si>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</si>
  <si>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</si>
  <si>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</si>
  <si>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</si>
  <si>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</si>
  <si>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</si>
  <si>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</si>
  <si>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</si>
  <si>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</si>
  <si>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</si>
  <si>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</si>
  <si>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</si>
  <si>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</si>
  <si>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</si>
  <si>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</si>
  <si>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</si>
  <si>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</si>
  <si>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</si>
  <si>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</si>
  <si>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</si>
  <si>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</si>
  <si>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</si>
  <si>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</si>
  <si>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</si>
  <si>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</si>
  <si>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</si>
  <si>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</si>
  <si>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</si>
  <si>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</si>
  <si>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</si>
  <si>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</si>
  <si>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</si>
  <si>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</si>
  <si>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</si>
  <si>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</si>
  <si>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</si>
  <si>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</si>
  <si>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</si>
  <si>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</si>
  <si>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</si>
  <si>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</si>
  <si>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</si>
  <si>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</si>
  <si>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</si>
  <si>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</si>
  <si>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</si>
  <si>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</si>
  <si>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</si>
  <si>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</si>
  <si>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</si>
  <si>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</si>
  <si>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01.11.2016г.</t>
  </si>
  <si>
    <t>01.05.2017г.</t>
  </si>
  <si>
    <t>Распоряжение Правительства УР № 684-р от 24.09.2014г.</t>
  </si>
  <si>
    <t>25.09.2014 г.</t>
  </si>
  <si>
    <t>25.12.2023 г.</t>
  </si>
  <si>
    <t>ежегодно до 25 декабря</t>
  </si>
  <si>
    <t>Соглашение № 106 от 25.09.2014 г.</t>
  </si>
  <si>
    <t>С.Л. Зворыгина</t>
  </si>
  <si>
    <t>Соглашение № 49 от 01.11.2016 г.</t>
  </si>
  <si>
    <t>Распоряжение Правительства УР № 1399-р от 24.10.2016г.</t>
  </si>
  <si>
    <t>25.12.2026г.</t>
  </si>
  <si>
    <t>Распоряжение Правительства УР № 349-р от 17.04.2017г.</t>
  </si>
  <si>
    <t>24.12.2027г.</t>
  </si>
  <si>
    <t>Соглашение от 25.04.2017г. №28</t>
  </si>
  <si>
    <t>Муниципальный контракт от 20.08.2019 г. №08135000001190077220001</t>
  </si>
  <si>
    <t>ПАО "Сбербанк России"</t>
  </si>
  <si>
    <t>ежемесячно до 25 числа</t>
  </si>
  <si>
    <t>02.09.2019г.</t>
  </si>
  <si>
    <t>30.01.2020г.</t>
  </si>
  <si>
    <t>Заместитель начальника Управления- начальник отдела</t>
  </si>
  <si>
    <t>бухгалтерского учета, исполнения бюджета и внутреннего контроля</t>
  </si>
  <si>
    <t>Н.Н. Галиева</t>
  </si>
  <si>
    <t>Начальник Управления финансов г.Сарапула</t>
  </si>
  <si>
    <t>муниципальный контракт от 08.09.2021 г.             №0813500000121010460</t>
  </si>
  <si>
    <t>15.09.2021г</t>
  </si>
  <si>
    <t>18.06.2027г.</t>
  </si>
  <si>
    <t>28.06.2022г.</t>
  </si>
  <si>
    <t>ежегодно до 25 ноября</t>
  </si>
  <si>
    <t>Соглашение от 27.06.2022г. № 28</t>
  </si>
  <si>
    <t>Распоряжение Правительства УР №691-р от 27.06.2022г.</t>
  </si>
  <si>
    <t>29.06.2022г</t>
  </si>
  <si>
    <t>по состоянию на "01" декабря 2022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</si>
</sst>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">
      <selection activeCell="K13" sqref="K13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5" t="s">
        <v>111</v>
      </c>
      <c r="H8" s="36"/>
      <c r="I8" s="36"/>
      <c r="J8" s="36"/>
      <c r="K8" s="36"/>
      <c r="L8" s="36"/>
      <c r="M8" s="36"/>
      <c r="N8" s="36"/>
      <c r="O8" s="36"/>
    </row>
    <row r="10" spans="1:24" ht="12.75">
      <c r="A10" s="33" t="s">
        <v>24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"/>
    </row>
    <row r="11" spans="1:24" ht="27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102</v>
      </c>
      <c r="B19" s="21"/>
      <c r="C19" s="21"/>
      <c r="D19" s="21"/>
      <c r="E19" s="21"/>
      <c r="F19" s="21"/>
      <c r="G19" s="21"/>
      <c r="H19" s="21"/>
      <c r="I19" s="21" t="s">
        <v>101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99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100</v>
      </c>
      <c r="B23" s="21"/>
      <c r="C23" s="21"/>
      <c r="D23" s="21"/>
      <c r="E23" s="21"/>
      <c r="F23" s="21"/>
      <c r="G23" s="21"/>
      <c r="H23" s="21"/>
      <c r="I23" s="21" t="s">
        <v>87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0"/>
  <sheetViews>
    <sheetView zoomScale="75" zoomScaleNormal="75" zoomScalePageLayoutView="0" workbookViewId="0" topLeftCell="A1">
      <selection activeCell="K10" sqref="K10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1.62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10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7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6">
        <v>1</v>
      </c>
      <c r="B7" s="27" t="s">
        <v>86</v>
      </c>
      <c r="C7" s="27" t="s">
        <v>82</v>
      </c>
      <c r="D7" s="22" t="s">
        <v>77</v>
      </c>
      <c r="E7" s="22" t="s">
        <v>78</v>
      </c>
      <c r="F7" s="27" t="s">
        <v>83</v>
      </c>
      <c r="G7" s="27" t="s">
        <v>84</v>
      </c>
      <c r="H7" s="24">
        <v>44000000</v>
      </c>
      <c r="I7" s="24">
        <f>14666000+7333000+7333000</f>
        <v>29332000</v>
      </c>
      <c r="J7" s="30">
        <v>0.001</v>
      </c>
      <c r="K7" s="27" t="s">
        <v>85</v>
      </c>
      <c r="L7" s="25">
        <f>103430.14+44000+43357.11+34276.24+28712.9+21358.11</f>
        <v>275134.5</v>
      </c>
      <c r="M7" s="24">
        <f>H7-I7</f>
        <v>14668000</v>
      </c>
      <c r="N7" s="24"/>
      <c r="O7" s="22"/>
      <c r="P7" s="26" t="s">
        <v>79</v>
      </c>
      <c r="Q7" s="22"/>
    </row>
    <row r="8" spans="1:17" ht="99.75" customHeight="1">
      <c r="A8" s="6">
        <v>2</v>
      </c>
      <c r="B8" s="27" t="s">
        <v>88</v>
      </c>
      <c r="C8" s="27" t="s">
        <v>89</v>
      </c>
      <c r="D8" s="22" t="s">
        <v>77</v>
      </c>
      <c r="E8" s="22" t="s">
        <v>78</v>
      </c>
      <c r="F8" s="27" t="s">
        <v>80</v>
      </c>
      <c r="G8" s="27" t="s">
        <v>90</v>
      </c>
      <c r="H8" s="24">
        <v>609890.98</v>
      </c>
      <c r="I8" s="24">
        <v>0</v>
      </c>
      <c r="J8" s="30">
        <v>0.001</v>
      </c>
      <c r="K8" s="27" t="s">
        <v>85</v>
      </c>
      <c r="L8" s="25">
        <f>101.65+609.89+609.89+609.89+609.89+609.89</f>
        <v>3151.0999999999995</v>
      </c>
      <c r="M8" s="24">
        <f>H8-I8</f>
        <v>609890.98</v>
      </c>
      <c r="N8" s="24"/>
      <c r="O8" s="22"/>
      <c r="P8" s="26" t="s">
        <v>79</v>
      </c>
      <c r="Q8" s="22"/>
    </row>
    <row r="9" spans="1:17" ht="99.75" customHeight="1">
      <c r="A9" s="6">
        <v>3</v>
      </c>
      <c r="B9" s="27" t="s">
        <v>93</v>
      </c>
      <c r="C9" s="27" t="s">
        <v>91</v>
      </c>
      <c r="D9" s="22" t="s">
        <v>77</v>
      </c>
      <c r="E9" s="22" t="s">
        <v>78</v>
      </c>
      <c r="F9" s="27" t="s">
        <v>81</v>
      </c>
      <c r="G9" s="27" t="s">
        <v>92</v>
      </c>
      <c r="H9" s="24">
        <v>1064454.53</v>
      </c>
      <c r="I9" s="24">
        <v>0</v>
      </c>
      <c r="J9" s="30">
        <v>0.001</v>
      </c>
      <c r="K9" s="27" t="s">
        <v>85</v>
      </c>
      <c r="L9" s="25">
        <f>714.5+1064.45+1064.45+1064.45+1064.45</f>
        <v>4972.3</v>
      </c>
      <c r="M9" s="24">
        <f>H9-I9</f>
        <v>1064454.53</v>
      </c>
      <c r="N9" s="24"/>
      <c r="O9" s="22"/>
      <c r="P9" s="26" t="s">
        <v>79</v>
      </c>
      <c r="Q9" s="22"/>
    </row>
    <row r="10" spans="1:17" ht="111" customHeight="1">
      <c r="A10" s="6">
        <v>4</v>
      </c>
      <c r="B10" s="27" t="s">
        <v>108</v>
      </c>
      <c r="C10" s="27" t="s">
        <v>109</v>
      </c>
      <c r="D10" s="22" t="s">
        <v>77</v>
      </c>
      <c r="E10" s="22" t="s">
        <v>78</v>
      </c>
      <c r="F10" s="27" t="s">
        <v>106</v>
      </c>
      <c r="G10" s="27" t="s">
        <v>105</v>
      </c>
      <c r="H10" s="24">
        <v>107609569</v>
      </c>
      <c r="I10" s="24">
        <v>0</v>
      </c>
      <c r="J10" s="30">
        <v>0.001</v>
      </c>
      <c r="K10" s="27" t="s">
        <v>107</v>
      </c>
      <c r="L10" s="25"/>
      <c r="M10" s="24">
        <f>H10-I10</f>
        <v>107609569</v>
      </c>
      <c r="N10" s="24"/>
      <c r="O10" s="22"/>
      <c r="P10" s="26" t="s">
        <v>79</v>
      </c>
      <c r="Q10" s="22"/>
    </row>
    <row r="11" spans="1:17" ht="15">
      <c r="A11" s="8"/>
      <c r="B11" s="8"/>
      <c r="C11" s="8"/>
      <c r="D11" s="8"/>
      <c r="E11" s="8"/>
      <c r="F11" s="8"/>
      <c r="G11" s="8"/>
      <c r="H11" s="18">
        <f>SUM(H7:H10)</f>
        <v>153283914.51</v>
      </c>
      <c r="I11" s="18">
        <f>SUM(I7:I10)</f>
        <v>29332000</v>
      </c>
      <c r="J11" s="18"/>
      <c r="K11" s="18"/>
      <c r="L11" s="18">
        <f>SUM(L7:L10)</f>
        <v>283257.89999999997</v>
      </c>
      <c r="M11" s="18">
        <f>SUM(M7:M10)</f>
        <v>123951914.51</v>
      </c>
      <c r="N11" s="18"/>
      <c r="O11" s="17"/>
      <c r="P11" s="17"/>
      <c r="Q11" s="17"/>
    </row>
    <row r="13" ht="15">
      <c r="F13" s="9"/>
    </row>
    <row r="14" spans="1:12" ht="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102</v>
      </c>
      <c r="B15" s="21"/>
      <c r="C15" s="21"/>
      <c r="D15" s="21"/>
      <c r="E15" s="21"/>
      <c r="F15" s="21"/>
      <c r="G15" s="21"/>
      <c r="H15" s="21"/>
      <c r="I15" s="21" t="s">
        <v>101</v>
      </c>
      <c r="J15" s="21"/>
      <c r="K15"/>
      <c r="L15"/>
    </row>
    <row r="16" spans="1:12" ht="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/>
      <c r="L16"/>
    </row>
    <row r="17" spans="1:12" ht="1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/>
      <c r="L17"/>
    </row>
    <row r="18" spans="1:12" ht="15">
      <c r="A18" s="21" t="s">
        <v>99</v>
      </c>
      <c r="B18" s="21"/>
      <c r="C18" s="21"/>
      <c r="D18" s="21"/>
      <c r="E18" s="21"/>
      <c r="F18" s="21"/>
      <c r="G18" s="21"/>
      <c r="H18" s="21"/>
      <c r="I18" s="21"/>
      <c r="J18" s="21"/>
      <c r="K18"/>
      <c r="L18"/>
    </row>
    <row r="19" spans="1:12" ht="15">
      <c r="A19" s="21" t="s">
        <v>100</v>
      </c>
      <c r="B19" s="21"/>
      <c r="C19" s="21"/>
      <c r="D19" s="21"/>
      <c r="E19" s="21"/>
      <c r="F19" s="21"/>
      <c r="G19" s="21"/>
      <c r="H19" s="21"/>
      <c r="I19" s="21" t="s">
        <v>87</v>
      </c>
      <c r="J19" s="21"/>
      <c r="K19"/>
      <c r="L19"/>
    </row>
    <row r="20" spans="1:12" ht="15">
      <c r="A20"/>
      <c r="B20"/>
      <c r="C20"/>
      <c r="D20"/>
      <c r="E20"/>
      <c r="F20"/>
      <c r="G20"/>
      <c r="H20"/>
      <c r="I20"/>
      <c r="J20"/>
      <c r="K20"/>
      <c r="L20"/>
    </row>
  </sheetData>
  <sheetProtection/>
  <mergeCells count="1">
    <mergeCell ref="A2:Q4"/>
  </mergeCells>
  <printOptions/>
  <pageMargins left="0.1968503937007874" right="0.2362204724409449" top="0.5118110236220472" bottom="0.984251968503937" header="0.5118110236220472" footer="0.5118110236220472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zoomScale="75" zoomScaleNormal="75" zoomScalePageLayoutView="0" workbookViewId="0" topLeftCell="A1">
      <selection activeCell="D11" sqref="D11"/>
    </sheetView>
  </sheetViews>
  <sheetFormatPr defaultColWidth="9.00390625" defaultRowHeight="12.75"/>
  <cols>
    <col min="1" max="1" width="7.75390625" style="2" customWidth="1"/>
    <col min="2" max="2" width="30.125" style="2" customWidth="1"/>
    <col min="3" max="3" width="14.875" style="2" customWidth="1"/>
    <col min="4" max="4" width="15.75390625" style="2" customWidth="1"/>
    <col min="5" max="5" width="14.125" style="2" customWidth="1"/>
    <col min="6" max="6" width="15.375" style="2" customWidth="1"/>
    <col min="7" max="7" width="13.25390625" style="2" customWidth="1"/>
    <col min="8" max="8" width="14.75390625" style="2" customWidth="1"/>
    <col min="9" max="9" width="16.87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7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6.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19.5" customHeight="1" hidden="1">
      <c r="A7" s="22">
        <v>1</v>
      </c>
      <c r="B7" s="31" t="s">
        <v>94</v>
      </c>
      <c r="C7" s="29"/>
      <c r="D7" s="32" t="s">
        <v>95</v>
      </c>
      <c r="E7" s="28" t="s">
        <v>97</v>
      </c>
      <c r="F7" s="27">
        <v>7.95</v>
      </c>
      <c r="G7" s="27" t="s">
        <v>98</v>
      </c>
      <c r="H7" s="22"/>
      <c r="I7" s="22"/>
      <c r="J7" s="27" t="s">
        <v>96</v>
      </c>
      <c r="K7" s="22"/>
      <c r="L7" s="24">
        <f>H7-I7</f>
        <v>0</v>
      </c>
      <c r="M7" s="24"/>
      <c r="N7" s="22"/>
      <c r="O7" s="22"/>
    </row>
    <row r="8" spans="1:15" ht="97.5" customHeight="1">
      <c r="A8" s="23">
        <v>1</v>
      </c>
      <c r="B8" s="31" t="s">
        <v>103</v>
      </c>
      <c r="C8" s="29"/>
      <c r="D8" s="32" t="s">
        <v>95</v>
      </c>
      <c r="E8" s="28" t="s">
        <v>104</v>
      </c>
      <c r="F8" s="27">
        <v>8.04</v>
      </c>
      <c r="G8" s="27" t="s">
        <v>110</v>
      </c>
      <c r="H8" s="24">
        <v>107609594.26</v>
      </c>
      <c r="I8" s="24">
        <v>107609594.26</v>
      </c>
      <c r="J8" s="27" t="s">
        <v>96</v>
      </c>
      <c r="K8" s="22">
        <f>237035.93+711107.78+734811.38+711107.78+734811.38+734811.38+663700.6+734811.38+711107.78+734811.38+94814.37</f>
        <v>6802931.14</v>
      </c>
      <c r="L8" s="24">
        <f>H8-I8</f>
        <v>0</v>
      </c>
      <c r="M8" s="24"/>
      <c r="N8" s="22"/>
      <c r="O8" s="22"/>
    </row>
    <row r="9" spans="1:15" ht="42" customHeight="1">
      <c r="A9" s="8" t="s">
        <v>16</v>
      </c>
      <c r="B9" s="8"/>
      <c r="C9" s="8"/>
      <c r="D9" s="8"/>
      <c r="E9" s="8"/>
      <c r="F9" s="8"/>
      <c r="G9" s="8"/>
      <c r="H9" s="18">
        <f>SUM(H7:H8)</f>
        <v>107609594.26</v>
      </c>
      <c r="I9" s="18">
        <f>SUM(I7:I8)</f>
        <v>107609594.26</v>
      </c>
      <c r="J9" s="18"/>
      <c r="K9" s="18">
        <f>SUM(K7:K8)</f>
        <v>6802931.14</v>
      </c>
      <c r="L9" s="18">
        <f>SUM(L7:L8)</f>
        <v>0</v>
      </c>
      <c r="M9" s="18"/>
      <c r="N9" s="18"/>
      <c r="O9" s="17"/>
    </row>
    <row r="10" spans="1:12" ht="15">
      <c r="A10" s="21"/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102</v>
      </c>
      <c r="B11" s="21"/>
      <c r="C11" s="21"/>
      <c r="D11" s="21"/>
      <c r="E11" s="21"/>
      <c r="F11" s="21"/>
      <c r="G11" s="21"/>
      <c r="H11" s="21"/>
      <c r="I11" s="21" t="s">
        <v>101</v>
      </c>
      <c r="J11" s="2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 t="s">
        <v>99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100</v>
      </c>
      <c r="B14" s="21"/>
      <c r="C14" s="21"/>
      <c r="D14" s="21"/>
      <c r="E14" s="21"/>
      <c r="F14" s="21"/>
      <c r="G14" s="21"/>
      <c r="H14" s="21"/>
      <c r="I14" s="21" t="s">
        <v>87</v>
      </c>
      <c r="J14" s="21"/>
      <c r="K14"/>
      <c r="L14"/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tabSelected="1" zoomScale="75" zoomScaleNormal="75" zoomScalePageLayoutView="0" workbookViewId="0" topLeftCell="A1">
      <selection activeCell="D6" sqref="D6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7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/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102</v>
      </c>
      <c r="B11" s="21"/>
      <c r="C11" s="21"/>
      <c r="D11" s="21"/>
      <c r="E11" s="21"/>
      <c r="F11" s="21"/>
      <c r="G11" s="21"/>
      <c r="H11" s="21"/>
      <c r="I11" s="21" t="s">
        <v>101</v>
      </c>
      <c r="J11" s="2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99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100</v>
      </c>
      <c r="B15" s="21"/>
      <c r="C15" s="21"/>
      <c r="D15" s="21"/>
      <c r="E15" s="21"/>
      <c r="F15" s="21"/>
      <c r="G15" s="21"/>
      <c r="H15" s="21"/>
      <c r="I15" s="21" t="s">
        <v>87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Gluhova</cp:lastModifiedBy>
  <cp:lastPrinted>2022-11-25T04:40:10Z</cp:lastPrinted>
  <dcterms:created xsi:type="dcterms:W3CDTF">2007-07-05T14:40:34Z</dcterms:created>
  <dcterms:modified xsi:type="dcterms:W3CDTF">2022-11-25T04:40:12Z</dcterms:modified>
  <cp:category/>
  <cp:version/>
  <cp:contentType/>
  <cp:contentStatus/>
</cp:coreProperties>
</file>