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<sst xmlns="http://schemas.openxmlformats.org/spreadsheetml/2006/main" count="155" uniqueCount="115">
  <si>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</si>
  <si>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</si>
  <si>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</si>
  <si>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</si>
  <si>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</si>
  <si>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</si>
  <si>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</si>
  <si>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</si>
  <si>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</si>
  <si>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</si>
  <si>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</si>
  <si>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</si>
  <si>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</si>
  <si>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</si>
  <si>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</si>
  <si>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</si>
  <si>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</si>
  <si>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</si>
  <si>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</si>
  <si>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</si>
  <si>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</si>
  <si>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</si>
  <si>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</si>
  <si>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</si>
  <si>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</si>
  <si>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</si>
  <si>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</si>
  <si>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</si>
  <si>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</si>
  <si>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</si>
  <si>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</si>
  <si>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</si>
  <si>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</si>
  <si>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</si>
  <si>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</si>
  <si>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</si>
  <si>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</si>
  <si>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</si>
  <si>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</si>
  <si>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</si>
  <si>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</si>
  <si>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</si>
  <si>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</si>
  <si>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</si>
  <si>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</si>
  <si>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</si>
  <si>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</si>
  <si>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</si>
  <si>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</si>
  <si>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</si>
  <si>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</si>
  <si>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</si>
  <si>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</si>
  <si>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</si>
  <si>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</si>
  <si>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</si>
  <si>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</si>
  <si>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</si>
  <si>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</si>
  <si>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</si>
  <si>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</si>
  <si>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</si>
  <si>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</si>
  <si>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</si>
  <si>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</si>
  <si>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</si>
  <si>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</si>
  <si>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</si>
  <si>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</si>
  <si>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</si>
  <si>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</si>
  <si>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</si>
  <si>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</si>
  <si>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</si>
  <si>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</si>
  <si>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</si>
  <si>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</si>
  <si>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</si>
  <si>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</si>
  <si>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</si>
  <si>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</si>
  <si>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</si>
  <si>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ежегодно до 25 декабря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</si>
  <si>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</si>
  <si>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</si>
  <si>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</si>
  <si>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</si>
  <si>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</si>
  <si>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</si>
  <si>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</si>
  <si>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</si>
  <si>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</si>
  <si>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</si>
  <si>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</si>
  <si>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</si>
  <si>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</si>
  <si>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</si>
  <si>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Н.Н. Галиева</t>
  </si>
  <si>
    <t>Начальник Управления финансов г.Сарапула</t>
  </si>
  <si>
    <t>18.06.2027г.</t>
  </si>
  <si>
    <t>28.06.2022г.</t>
  </si>
  <si>
    <t>ежегодно до 25 ноября</t>
  </si>
  <si>
    <t>Соглашение от 27.06.2022г. № 28</t>
  </si>
  <si>
    <t>Распоряжение Правительства УР №691-р от 27.06.2022г.</t>
  </si>
  <si>
    <t>Соглашение от 23.12.2022г. № 42</t>
  </si>
  <si>
    <t>25.12.2025г.</t>
  </si>
  <si>
    <t>ежемесячно до 31 числа</t>
  </si>
  <si>
    <t>Распоряжение Правительства УР №1370-р от 16.12.2022г.</t>
  </si>
  <si>
    <t>руб</t>
  </si>
  <si>
    <t>Соглашение от 22.12.2023 №48</t>
  </si>
  <si>
    <t>Распоряжение Правительства УР № 1400-р от 21.12.2023</t>
  </si>
  <si>
    <t>29.11.2024г,</t>
  </si>
  <si>
    <t>до 29 ноября</t>
  </si>
  <si>
    <t>муниципальный контранкт от 18.12.2023г №0813500000123020486</t>
  </si>
  <si>
    <t>по состоянию на "01" марта 2024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</si>
</sst>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M29" sqref="M29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6" t="s">
        <v>114</v>
      </c>
      <c r="H8" s="37"/>
      <c r="I8" s="37"/>
      <c r="J8" s="37"/>
      <c r="K8" s="37"/>
      <c r="L8" s="37"/>
      <c r="M8" s="37"/>
      <c r="N8" s="37"/>
      <c r="O8" s="37"/>
    </row>
    <row r="10" spans="1:24" ht="12.75">
      <c r="A10" s="34" t="s">
        <v>24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"/>
    </row>
    <row r="11" spans="1:24" ht="27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98</v>
      </c>
      <c r="B19" s="21"/>
      <c r="C19" s="21"/>
      <c r="D19" s="21"/>
      <c r="E19" s="21"/>
      <c r="F19" s="21"/>
      <c r="G19" s="21"/>
      <c r="H19" s="21"/>
      <c r="I19" s="21" t="s">
        <v>97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95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96</v>
      </c>
      <c r="B23" s="21"/>
      <c r="C23" s="21"/>
      <c r="D23" s="21"/>
      <c r="E23" s="21"/>
      <c r="F23" s="21"/>
      <c r="G23" s="21"/>
      <c r="H23" s="21"/>
      <c r="I23" s="21" t="s">
        <v>83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1"/>
  <sheetViews>
    <sheetView tabSelected="1" zoomScale="75" zoomScaleNormal="75" zoomScalePageLayoutView="0" workbookViewId="0" topLeftCell="A1">
      <selection activeCell="K25" sqref="K25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1" ht="2.25" customHeight="1"/>
    <row r="2" spans="1:17" ht="14.25" customHeight="1">
      <c r="A2" s="38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" hidden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2.25" customHeight="1" hidden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2</v>
      </c>
      <c r="B7" s="27" t="s">
        <v>84</v>
      </c>
      <c r="C7" s="27" t="s">
        <v>85</v>
      </c>
      <c r="D7" s="22" t="s">
        <v>77</v>
      </c>
      <c r="E7" s="22" t="s">
        <v>78</v>
      </c>
      <c r="F7" s="27" t="s">
        <v>80</v>
      </c>
      <c r="G7" s="27" t="s">
        <v>86</v>
      </c>
      <c r="H7" s="24">
        <v>609890.98</v>
      </c>
      <c r="I7" s="24">
        <f>121978.2+121978.2</f>
        <v>243956.4</v>
      </c>
      <c r="J7" s="30">
        <v>0.001</v>
      </c>
      <c r="K7" s="27" t="s">
        <v>82</v>
      </c>
      <c r="L7" s="25">
        <f>101.65+609.89+609.89+609.89+609.89+609.89+605.88+477.55</f>
        <v>4234.53</v>
      </c>
      <c r="M7" s="24">
        <f>H7-I7</f>
        <v>365934.57999999996</v>
      </c>
      <c r="N7" s="24"/>
      <c r="O7" s="22"/>
      <c r="P7" s="26" t="s">
        <v>79</v>
      </c>
      <c r="Q7" s="22"/>
    </row>
    <row r="8" spans="1:17" ht="99.75" customHeight="1">
      <c r="A8" s="6">
        <v>3</v>
      </c>
      <c r="B8" s="27" t="s">
        <v>89</v>
      </c>
      <c r="C8" s="27" t="s">
        <v>87</v>
      </c>
      <c r="D8" s="22" t="s">
        <v>77</v>
      </c>
      <c r="E8" s="22" t="s">
        <v>78</v>
      </c>
      <c r="F8" s="27" t="s">
        <v>81</v>
      </c>
      <c r="G8" s="27" t="s">
        <v>88</v>
      </c>
      <c r="H8" s="24">
        <v>1064454.53</v>
      </c>
      <c r="I8" s="24">
        <v>212890.93</v>
      </c>
      <c r="J8" s="30">
        <v>0.001</v>
      </c>
      <c r="K8" s="27" t="s">
        <v>82</v>
      </c>
      <c r="L8" s="25">
        <f>714.5+1064.45+1064.45+1064.45+1064.45+1064.45+1046.37</f>
        <v>7083.12</v>
      </c>
      <c r="M8" s="24">
        <f>H8-I8</f>
        <v>851563.6000000001</v>
      </c>
      <c r="N8" s="24"/>
      <c r="O8" s="22"/>
      <c r="P8" s="26" t="s">
        <v>79</v>
      </c>
      <c r="Q8" s="22"/>
    </row>
    <row r="9" spans="1:17" ht="99.75" customHeight="1">
      <c r="A9" s="6">
        <v>4</v>
      </c>
      <c r="B9" s="27" t="s">
        <v>102</v>
      </c>
      <c r="C9" s="27" t="s">
        <v>103</v>
      </c>
      <c r="D9" s="22" t="s">
        <v>77</v>
      </c>
      <c r="E9" s="22" t="s">
        <v>78</v>
      </c>
      <c r="F9" s="27" t="s">
        <v>100</v>
      </c>
      <c r="G9" s="27" t="s">
        <v>99</v>
      </c>
      <c r="H9" s="24">
        <v>107609569</v>
      </c>
      <c r="I9" s="24">
        <v>0</v>
      </c>
      <c r="J9" s="30">
        <v>0.001</v>
      </c>
      <c r="K9" s="27" t="s">
        <v>101</v>
      </c>
      <c r="L9" s="25">
        <f>54836.66+107609.57</f>
        <v>162446.23</v>
      </c>
      <c r="M9" s="24">
        <f>H9-I9</f>
        <v>107609569</v>
      </c>
      <c r="N9" s="24"/>
      <c r="O9" s="22"/>
      <c r="P9" s="26" t="s">
        <v>79</v>
      </c>
      <c r="Q9" s="22"/>
    </row>
    <row r="10" spans="1:17" ht="111" customHeight="1">
      <c r="A10" s="6">
        <v>5</v>
      </c>
      <c r="B10" s="27" t="s">
        <v>104</v>
      </c>
      <c r="C10" s="27" t="s">
        <v>107</v>
      </c>
      <c r="D10" s="22" t="s">
        <v>77</v>
      </c>
      <c r="E10" s="22" t="s">
        <v>78</v>
      </c>
      <c r="F10" s="28">
        <v>44918</v>
      </c>
      <c r="G10" s="27" t="s">
        <v>105</v>
      </c>
      <c r="H10" s="24">
        <v>7454978</v>
      </c>
      <c r="I10" s="24">
        <v>0</v>
      </c>
      <c r="J10" s="30">
        <v>0.001</v>
      </c>
      <c r="K10" s="27" t="s">
        <v>101</v>
      </c>
      <c r="L10" s="25">
        <f>163.4+7454.98</f>
        <v>7618.379999999999</v>
      </c>
      <c r="M10" s="24">
        <f>H10-I10</f>
        <v>7454978</v>
      </c>
      <c r="N10" s="24"/>
      <c r="O10" s="22"/>
      <c r="P10" s="26" t="s">
        <v>79</v>
      </c>
      <c r="Q10" s="22"/>
    </row>
    <row r="11" spans="1:17" ht="111" customHeight="1">
      <c r="A11" s="6">
        <v>7</v>
      </c>
      <c r="B11" s="27" t="s">
        <v>109</v>
      </c>
      <c r="C11" s="27" t="s">
        <v>110</v>
      </c>
      <c r="D11" s="27" t="s">
        <v>77</v>
      </c>
      <c r="E11" s="27" t="s">
        <v>108</v>
      </c>
      <c r="F11" s="33">
        <v>45285</v>
      </c>
      <c r="G11" s="28" t="s">
        <v>111</v>
      </c>
      <c r="H11" s="24">
        <v>13000000</v>
      </c>
      <c r="I11" s="24"/>
      <c r="J11" s="30">
        <v>0.001</v>
      </c>
      <c r="K11" s="27" t="s">
        <v>112</v>
      </c>
      <c r="L11" s="25">
        <v>0</v>
      </c>
      <c r="M11" s="24">
        <f>H11-I11</f>
        <v>13000000</v>
      </c>
      <c r="N11" s="24"/>
      <c r="O11" s="22"/>
      <c r="P11" s="26" t="s">
        <v>79</v>
      </c>
      <c r="Q11" s="22"/>
    </row>
    <row r="12" spans="1:17" ht="15">
      <c r="A12" s="8"/>
      <c r="B12" s="8"/>
      <c r="C12" s="8"/>
      <c r="D12" s="8"/>
      <c r="E12" s="8"/>
      <c r="F12" s="8"/>
      <c r="G12" s="8"/>
      <c r="H12" s="18">
        <f>SUM(H7:H11)</f>
        <v>129738892.51</v>
      </c>
      <c r="I12" s="18">
        <f>SUM(I7:I11)</f>
        <v>456847.32999999996</v>
      </c>
      <c r="J12" s="18"/>
      <c r="K12" s="18"/>
      <c r="L12" s="18">
        <f>SUM(L7:L11)</f>
        <v>181382.26</v>
      </c>
      <c r="M12" s="18">
        <f>SUM(M7:M11)</f>
        <v>129282045.18</v>
      </c>
      <c r="N12" s="18"/>
      <c r="O12" s="17"/>
      <c r="P12" s="17"/>
      <c r="Q12" s="17"/>
    </row>
    <row r="13" ht="10.5" customHeight="1"/>
    <row r="14" ht="15" hidden="1">
      <c r="F14" s="9"/>
    </row>
    <row r="15" spans="1:12" ht="15" hidden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 t="s">
        <v>98</v>
      </c>
      <c r="B16" s="21"/>
      <c r="C16" s="21"/>
      <c r="D16" s="21"/>
      <c r="E16" s="21"/>
      <c r="F16" s="21"/>
      <c r="G16" s="21"/>
      <c r="H16" s="21"/>
      <c r="I16" s="21" t="s">
        <v>97</v>
      </c>
      <c r="J16" s="21"/>
      <c r="K16"/>
      <c r="L16"/>
    </row>
    <row r="17" spans="1:12" ht="14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 hidden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>
      <c r="A19" s="21" t="s">
        <v>95</v>
      </c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>
      <c r="A20" s="21" t="s">
        <v>96</v>
      </c>
      <c r="B20" s="21"/>
      <c r="C20" s="21"/>
      <c r="D20" s="21"/>
      <c r="E20" s="21"/>
      <c r="F20" s="21"/>
      <c r="G20" s="21"/>
      <c r="H20" s="21"/>
      <c r="I20" s="21" t="s">
        <v>83</v>
      </c>
      <c r="J20" s="21"/>
      <c r="K20"/>
      <c r="L20"/>
    </row>
    <row r="21" spans="1:12" ht="15">
      <c r="A21"/>
      <c r="B21"/>
      <c r="C21"/>
      <c r="D21"/>
      <c r="E21"/>
      <c r="F21"/>
      <c r="G21"/>
      <c r="H21"/>
      <c r="I21"/>
      <c r="J21"/>
      <c r="K21"/>
      <c r="L21"/>
    </row>
  </sheetData>
  <sheetProtection/>
  <mergeCells count="1">
    <mergeCell ref="A2:Q4"/>
  </mergeCells>
  <printOptions/>
  <pageMargins left="0.1968503937007874" right="0" top="0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I9" sqref="I9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6.87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8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90</v>
      </c>
      <c r="C7" s="29"/>
      <c r="D7" s="32" t="s">
        <v>91</v>
      </c>
      <c r="E7" s="28" t="s">
        <v>93</v>
      </c>
      <c r="F7" s="27">
        <v>7.95</v>
      </c>
      <c r="G7" s="27" t="s">
        <v>94</v>
      </c>
      <c r="H7" s="22"/>
      <c r="I7" s="22"/>
      <c r="J7" s="27" t="s">
        <v>92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2</v>
      </c>
      <c r="B8" s="31" t="s">
        <v>113</v>
      </c>
      <c r="C8" s="29"/>
      <c r="D8" s="32" t="s">
        <v>91</v>
      </c>
      <c r="E8" s="28">
        <v>45280</v>
      </c>
      <c r="F8" s="27">
        <v>18.07</v>
      </c>
      <c r="G8" s="28">
        <v>45647</v>
      </c>
      <c r="H8" s="24">
        <f>30000000+20000000</f>
        <v>50000000</v>
      </c>
      <c r="I8" s="24">
        <f>20000000+20000000</f>
        <v>40000000</v>
      </c>
      <c r="J8" s="27" t="s">
        <v>106</v>
      </c>
      <c r="K8" s="22"/>
      <c r="L8" s="24">
        <f>H8-I8</f>
        <v>10000000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SUM(H8:H8)</f>
        <v>50000000</v>
      </c>
      <c r="I9" s="18">
        <f>SUM(I8:I8)</f>
        <v>40000000</v>
      </c>
      <c r="J9" s="18"/>
      <c r="K9" s="18">
        <f>SUM(K8:K8)</f>
        <v>0</v>
      </c>
      <c r="L9" s="18">
        <f>SUM(L8:L8)</f>
        <v>10000000</v>
      </c>
      <c r="M9" s="18"/>
      <c r="N9" s="18"/>
      <c r="O9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98</v>
      </c>
      <c r="B11" s="21"/>
      <c r="C11" s="21"/>
      <c r="D11" s="21"/>
      <c r="E11" s="21"/>
      <c r="F11" s="21"/>
      <c r="G11" s="21"/>
      <c r="H11" s="21"/>
      <c r="I11" s="21" t="s">
        <v>97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95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96</v>
      </c>
      <c r="B14" s="21"/>
      <c r="C14" s="21"/>
      <c r="D14" s="21"/>
      <c r="E14" s="21"/>
      <c r="F14" s="21"/>
      <c r="G14" s="21"/>
      <c r="H14" s="21"/>
      <c r="I14" s="21" t="s">
        <v>83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8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98</v>
      </c>
      <c r="B11" s="21"/>
      <c r="C11" s="21"/>
      <c r="D11" s="21"/>
      <c r="E11" s="21"/>
      <c r="F11" s="21"/>
      <c r="G11" s="21"/>
      <c r="H11" s="21"/>
      <c r="I11" s="21" t="s">
        <v>97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95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96</v>
      </c>
      <c r="B15" s="21"/>
      <c r="C15" s="21"/>
      <c r="D15" s="21"/>
      <c r="E15" s="21"/>
      <c r="F15" s="21"/>
      <c r="G15" s="21"/>
      <c r="H15" s="21"/>
      <c r="I15" s="21" t="s">
        <v>83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2024-02-28T10:16:07Z</cp:lastPrinted>
  <dcterms:created xsi:type="dcterms:W3CDTF">2007-07-05T14:40:34Z</dcterms:created>
  <dcterms:modified xsi:type="dcterms:W3CDTF">2024-02-28T10:16:30Z</dcterms:modified>
  <cp:category/>
  <cp:version/>
  <cp:contentType/>
  <cp:contentStatus/>
</cp:coreProperties>
</file>