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8" windowWidth="23256" windowHeight="9972" activeTab="7"/>
  </bookViews>
  <sheets>
    <sheet name="Железн.27" sheetId="1" r:id="rId1"/>
    <sheet name="Калинина 2" sheetId="4" r:id="rId2"/>
    <sheet name="Лазурная" sheetId="5" r:id="rId3"/>
    <sheet name="Мартовская" sheetId="6" r:id="rId4"/>
    <sheet name="Мирный" sheetId="7" r:id="rId5"/>
    <sheet name="Береговой" sheetId="8" r:id="rId6"/>
    <sheet name="Мысовская" sheetId="9" r:id="rId7"/>
    <sheet name="Сельский" sheetId="10" r:id="rId8"/>
  </sheets>
  <definedNames>
    <definedName name="_xlnm.Print_Area" localSheetId="5">Береговой!$A$1:$T$94</definedName>
    <definedName name="_xlnm.Print_Area" localSheetId="0">Железн.27!$A$1:$T$94</definedName>
    <definedName name="_xlnm.Print_Area" localSheetId="1">'Калинина 2'!$A$1:$T$94</definedName>
    <definedName name="_xlnm.Print_Area" localSheetId="2">Лазурная!$A$1:$T$94</definedName>
    <definedName name="_xlnm.Print_Area" localSheetId="3">Мартовская!$A$1:$T$94</definedName>
    <definedName name="_xlnm.Print_Area" localSheetId="4">Мирный!$A$1:$T$94</definedName>
    <definedName name="_xlnm.Print_Area" localSheetId="6">Мысовская!$A$1:$T$94</definedName>
    <definedName name="_xlnm.Print_Area" localSheetId="7">Сельский!$A$1:$T$94</definedName>
  </definedNames>
  <calcPr calcId="124519"/>
</workbook>
</file>

<file path=xl/calcChain.xml><?xml version="1.0" encoding="utf-8"?>
<calcChain xmlns="http://schemas.openxmlformats.org/spreadsheetml/2006/main">
  <c r="G31" i="6"/>
  <c r="G33"/>
  <c r="G31" i="8"/>
  <c r="G31" i="7"/>
  <c r="G34" i="6"/>
  <c r="G32"/>
  <c r="G34" i="4" l="1"/>
  <c r="G32" i="1"/>
  <c r="G33" i="4"/>
  <c r="G32"/>
  <c r="F34"/>
  <c r="F33"/>
  <c r="F32"/>
  <c r="F31"/>
  <c r="F34" i="10"/>
  <c r="F33"/>
  <c r="F32"/>
  <c r="F31"/>
  <c r="F34" i="9"/>
  <c r="F33"/>
  <c r="F32"/>
  <c r="F31"/>
  <c r="F34" i="8"/>
  <c r="F33"/>
  <c r="F32"/>
  <c r="F31"/>
  <c r="F34" i="7"/>
  <c r="F33"/>
  <c r="F32"/>
  <c r="F31"/>
  <c r="F34" i="6"/>
  <c r="F33"/>
  <c r="F32"/>
  <c r="F31"/>
  <c r="F34" i="5"/>
  <c r="F33"/>
  <c r="F32"/>
  <c r="F31"/>
  <c r="O23" i="4" l="1"/>
  <c r="F34" i="1"/>
  <c r="F33"/>
  <c r="F32"/>
  <c r="F31"/>
  <c r="H62" i="10"/>
  <c r="F62"/>
  <c r="I61"/>
  <c r="I60"/>
  <c r="I59"/>
  <c r="I58"/>
  <c r="I57"/>
  <c r="I56"/>
  <c r="H44"/>
  <c r="H43"/>
  <c r="G41"/>
  <c r="C41"/>
  <c r="C29"/>
  <c r="G32" s="1"/>
  <c r="I32" s="1"/>
  <c r="O23"/>
  <c r="I23"/>
  <c r="C23"/>
  <c r="H62" i="9"/>
  <c r="F62"/>
  <c r="I61"/>
  <c r="I60"/>
  <c r="I59"/>
  <c r="I58"/>
  <c r="I57"/>
  <c r="I56"/>
  <c r="H44"/>
  <c r="H43"/>
  <c r="G41"/>
  <c r="C41"/>
  <c r="C29"/>
  <c r="G32" s="1"/>
  <c r="I32" s="1"/>
  <c r="O23"/>
  <c r="I23"/>
  <c r="C23"/>
  <c r="H62" i="8"/>
  <c r="F62"/>
  <c r="I61"/>
  <c r="I60"/>
  <c r="I59"/>
  <c r="I58"/>
  <c r="I57"/>
  <c r="I56"/>
  <c r="H44"/>
  <c r="H43"/>
  <c r="G41"/>
  <c r="C41"/>
  <c r="C29"/>
  <c r="O23"/>
  <c r="I23"/>
  <c r="C23"/>
  <c r="H62" i="7"/>
  <c r="F62"/>
  <c r="I61"/>
  <c r="I60"/>
  <c r="I59"/>
  <c r="I58"/>
  <c r="I57"/>
  <c r="I56"/>
  <c r="H44"/>
  <c r="H43"/>
  <c r="G41"/>
  <c r="C41"/>
  <c r="C29"/>
  <c r="G32" s="1"/>
  <c r="I32" s="1"/>
  <c r="O23"/>
  <c r="I23"/>
  <c r="C23"/>
  <c r="H62" i="6"/>
  <c r="F62"/>
  <c r="I61"/>
  <c r="I60"/>
  <c r="I59"/>
  <c r="I58"/>
  <c r="I57"/>
  <c r="I56"/>
  <c r="H44"/>
  <c r="H43"/>
  <c r="G41"/>
  <c r="C41"/>
  <c r="C29"/>
  <c r="I32" s="1"/>
  <c r="O23"/>
  <c r="I23"/>
  <c r="C23"/>
  <c r="H62" i="5"/>
  <c r="F62"/>
  <c r="I61"/>
  <c r="I60"/>
  <c r="I59"/>
  <c r="I58"/>
  <c r="I57"/>
  <c r="I56"/>
  <c r="H44"/>
  <c r="H43"/>
  <c r="G41"/>
  <c r="C41"/>
  <c r="C29"/>
  <c r="G32" s="1"/>
  <c r="I32" s="1"/>
  <c r="O23"/>
  <c r="I23"/>
  <c r="C23"/>
  <c r="H62" i="4"/>
  <c r="F62"/>
  <c r="I61"/>
  <c r="I60"/>
  <c r="I59"/>
  <c r="I58"/>
  <c r="I57"/>
  <c r="I56"/>
  <c r="H44"/>
  <c r="H43"/>
  <c r="G41"/>
  <c r="C41"/>
  <c r="C29"/>
  <c r="I33" s="1"/>
  <c r="I23"/>
  <c r="C23"/>
  <c r="H41" i="9" l="1"/>
  <c r="H41" i="10"/>
  <c r="G31"/>
  <c r="I31" s="1"/>
  <c r="G32" i="8"/>
  <c r="I32" s="1"/>
  <c r="I34" i="4"/>
  <c r="I32"/>
  <c r="H41" i="8"/>
  <c r="H41" i="5"/>
  <c r="I62" i="10"/>
  <c r="G33"/>
  <c r="I33" s="1"/>
  <c r="G34"/>
  <c r="I34" s="1"/>
  <c r="I62" i="9"/>
  <c r="G33"/>
  <c r="I33" s="1"/>
  <c r="G34"/>
  <c r="I34" s="1"/>
  <c r="I62" i="8"/>
  <c r="G33"/>
  <c r="I33" s="1"/>
  <c r="I31"/>
  <c r="G34"/>
  <c r="I34" s="1"/>
  <c r="I62" i="7"/>
  <c r="H41"/>
  <c r="G33"/>
  <c r="I33" s="1"/>
  <c r="G34"/>
  <c r="I34" s="1"/>
  <c r="I62" i="6"/>
  <c r="H41"/>
  <c r="I33"/>
  <c r="I34"/>
  <c r="I62" i="5"/>
  <c r="G33"/>
  <c r="I33" s="1"/>
  <c r="G34"/>
  <c r="I34" s="1"/>
  <c r="I62" i="4"/>
  <c r="H41"/>
  <c r="F29" i="10" l="1"/>
  <c r="F29" i="9"/>
  <c r="G31"/>
  <c r="I31" s="1"/>
  <c r="F29" i="8"/>
  <c r="F29" i="7"/>
  <c r="I31"/>
  <c r="F29" i="6"/>
  <c r="I31"/>
  <c r="F29" i="5"/>
  <c r="G31"/>
  <c r="I31" s="1"/>
  <c r="F29" i="4"/>
  <c r="G31"/>
  <c r="I31" s="1"/>
  <c r="I23" i="1" l="1"/>
  <c r="H62"/>
  <c r="F62"/>
  <c r="I56"/>
  <c r="H43"/>
  <c r="G41"/>
  <c r="C41"/>
  <c r="C29"/>
  <c r="G34" s="1"/>
  <c r="O23"/>
  <c r="C23"/>
  <c r="I57"/>
  <c r="I62" s="1"/>
  <c r="I58"/>
  <c r="I59"/>
  <c r="I60"/>
  <c r="I61"/>
  <c r="H44"/>
  <c r="H41" l="1"/>
  <c r="I32"/>
  <c r="G31"/>
  <c r="G33"/>
  <c r="I34"/>
  <c r="F29" l="1"/>
  <c r="I31"/>
  <c r="I33"/>
</calcChain>
</file>

<file path=xl/sharedStrings.xml><?xml version="1.0" encoding="utf-8"?>
<sst xmlns="http://schemas.openxmlformats.org/spreadsheetml/2006/main" count="894" uniqueCount="134">
  <si>
    <t xml:space="preserve">Раздел 1. </t>
  </si>
  <si>
    <t>Примечание</t>
  </si>
  <si>
    <t>всего</t>
  </si>
  <si>
    <t>в том числе</t>
  </si>
  <si>
    <t>за счет бюджета Удмуртской Республики</t>
  </si>
  <si>
    <t>за счет  бюджета муниципального образования</t>
  </si>
  <si>
    <t xml:space="preserve">Стоимость проекта, </t>
  </si>
  <si>
    <t>в том числе:</t>
  </si>
  <si>
    <t xml:space="preserve">Финансирование за счет  бюджета муниципального образования </t>
  </si>
  <si>
    <t>Наименование</t>
  </si>
  <si>
    <t>Причины отклонения</t>
  </si>
  <si>
    <t>Виды работ (услуг)</t>
  </si>
  <si>
    <t>Разработка и проверка технической документации</t>
  </si>
  <si>
    <t>Приобретение оборудования (кроме того, которое учтено в строке «ремонтно-строительные работы»)</t>
  </si>
  <si>
    <t>Строительный контроль</t>
  </si>
  <si>
    <t>Прочие расходы</t>
  </si>
  <si>
    <t>Итого</t>
  </si>
  <si>
    <t>6. Дата:</t>
  </si>
  <si>
    <t xml:space="preserve">7. К отчету прилагаются копии документов, подтверждающих фактические расходы.⃰  ⃰  </t>
  </si>
  <si>
    <t>М.П.</t>
  </si>
  <si>
    <t>Дата</t>
  </si>
  <si>
    <t>№ п/п</t>
  </si>
  <si>
    <t xml:space="preserve">Раздел 2. </t>
  </si>
  <si>
    <t xml:space="preserve">Факт, руб. </t>
  </si>
  <si>
    <t xml:space="preserve">Отклонение, руб. </t>
  </si>
  <si>
    <t>(расшифровка подписи)</t>
  </si>
  <si>
    <t xml:space="preserve"> </t>
  </si>
  <si>
    <r>
      <t xml:space="preserve"> </t>
    </r>
    <r>
      <rPr>
        <sz val="9"/>
        <color theme="1"/>
        <rFont val="Times New Roman"/>
        <family val="1"/>
        <charset val="204"/>
      </rPr>
      <t>(подпись)</t>
    </r>
    <r>
      <rPr>
        <sz val="11"/>
        <color theme="1"/>
        <rFont val="Times New Roman"/>
        <family val="1"/>
        <charset val="204"/>
      </rPr>
      <t xml:space="preserve">                                 </t>
    </r>
  </si>
  <si>
    <t>(телефон)</t>
  </si>
  <si>
    <t>Приобретение материалов (кроме тех, которые учтены в строке «ремонтно-строительные работы»)</t>
  </si>
  <si>
    <t xml:space="preserve">Сумма возврата, руб. </t>
  </si>
  <si>
    <t>______________________________________________________________________________________________________________________________________________________________________________________________</t>
  </si>
  <si>
    <t>Нарастающим итогом по состоянию на:</t>
  </si>
  <si>
    <r>
      <t>ввода объекта в эксплуатацию  –</t>
    </r>
    <r>
      <rPr>
        <b/>
        <sz val="12"/>
        <color rgb="FF92D050"/>
        <rFont val="Times New Roman"/>
        <family val="1"/>
        <charset val="204"/>
      </rPr>
      <t/>
    </r>
  </si>
  <si>
    <t xml:space="preserve">«УТВЕРЖДЕНА
приказом 
Министерства финансов 
Удмуртской Республики
от  «6» мая 2022 года № 153
</t>
  </si>
  <si>
    <t xml:space="preserve">Форма отчета
об использовании иного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 </t>
  </si>
  <si>
    <t>Наименование муниципального образования в Удмуртской Республике:</t>
  </si>
  <si>
    <t>Наименование инициативного проекта выдвигаемого для получения финансовой поддержки за счет межбюджетных трансфертов из бюджета Удмуртской Республики</t>
  </si>
  <si>
    <t>Предусмотрено денежных средств на реализацию инициативного проекта выдвигаемого для получения финансовой поддержки за счет межбюджетных трансфертов из бюджета Удмуртской Республики,  по Соглашению,  руб.</t>
  </si>
  <si>
    <t xml:space="preserve">Поступило денежных средств в бюджет муниципального образования 
на реализацию инициативного проекта, выдвигаемого для получения финансовой поддержки за счет межбюджетных трансфертов из бюджета Удмуртской Республики,  руб.
</t>
  </si>
  <si>
    <t xml:space="preserve">за счет инициативных платежей  жителей </t>
  </si>
  <si>
    <t xml:space="preserve">Заключено муниципальных контрактов (принято обязательств по оплате) в целях реализации инициативного проекта, выдвигаемого для получения финансовой поддержки за счет межбюджетных трансфертов из бюджета Удмуртской Республики, руб. </t>
  </si>
  <si>
    <t xml:space="preserve">Кассовый расход денежных средств 
на реализацию инициативного проекта, выдвигаемого для получения финансовой поддержки за счет межбюджетных трансфертов из бюджета Удмуртской Республики,  руб.
</t>
  </si>
  <si>
    <t xml:space="preserve">Источники финансирования инициативного проекта </t>
  </si>
  <si>
    <t xml:space="preserve">Предусмотрено по Соглашению, руб.  </t>
  </si>
  <si>
    <t>Размер от стоимости инициативного проекта,%</t>
  </si>
  <si>
    <t xml:space="preserve"> Общая стоимость инициативного проекта в результате проведения конкурсных процедур, руб. </t>
  </si>
  <si>
    <t xml:space="preserve">Иной межбюджетный трансферт из бюджета УР </t>
  </si>
  <si>
    <t>Финансирование  за счет инициативных платежей жителей</t>
  </si>
  <si>
    <t xml:space="preserve">План в соответствии с заявкой администрации муниципального образования, поданной в текущем году для участия в конкурсном отборе  инициативных проектов, выдвигаемых  для получения финансовой поддержки за счет межбюджетных трансфертов из бюджета Удмуртской Республики, руб. </t>
  </si>
  <si>
    <t>Имущественное и (или) трудовое участие всего,</t>
  </si>
  <si>
    <t>участие жителей</t>
  </si>
  <si>
    <t>2.1. Жители:</t>
  </si>
  <si>
    <t xml:space="preserve">3. Перечень мероприятий по реализации инициативного проекта, выдвигаемого для получения финансовой поддержки за счет межбюджетных трансфертов из бюджета Удмуртской Республики:
</t>
  </si>
  <si>
    <t xml:space="preserve">Описание </t>
  </si>
  <si>
    <t xml:space="preserve">План в соответствии с заявкой администрации муниципального образования поданной в текущем году для участия в конкурсном отборе инициативных проектов, выдвигаемых  для получения финансовой поддержки за счет межбюджетных трансфертов из бюджета Удмуртской Республики, 
руб.
</t>
  </si>
  <si>
    <t>Кассовый расход, руб.</t>
  </si>
  <si>
    <t>Ремонтно-строительные работы (в соответствии со сметой)</t>
  </si>
  <si>
    <t xml:space="preserve">4. К отчету прилагаются фотографии объекта по итогам реализации инициативного проекта, выдвигаемого для получения финансовой поддержки за счет межбюджетных трансфертов из бюджета Удмуртской Республики, документы (включая фотографии), отражающие участие жителей муниципального образования и организаций в безвозмездных работах и услугах, и их результаты. </t>
  </si>
  <si>
    <t>5. Сведения об итогах реализации инициативного проекта, выдвигаемого для получения финансовой поддержки за счет межбюджетных трансфертов из бюджета Удмуртской Республики:</t>
  </si>
  <si>
    <t xml:space="preserve">5.2. Если инициативный проект выполнен частично, то что именно, в каком объеме и по какой причине не было выполнено:
</t>
  </si>
  <si>
    <t>начала осуществления инициативного проекта, выдвигаемого для получения финансовой поддержки за счет межбюджетных трансфертов из бюджета Удмуртской Республики -</t>
  </si>
  <si>
    <t xml:space="preserve">                                                                                                                                    .⃰⃰  ⃰ </t>
  </si>
  <si>
    <t xml:space="preserve">1. Сведения об использовании иного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 , в соответствии с соглашением о предоставлении иного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 (далее - Соглашение): 
</t>
  </si>
  <si>
    <t>2. Сведения о сумме возврата неиспользованного остатка ного межбюджетного трансферта из бюджета Удмуртской Республики бюджету муниципального образования в Удмуртской Республике на софинансирование инициативного проекта, выдвигаемого для получения финансовой поддержки за счет межбюджетных трансфертов из бюджета Удмуртской Республики:**</t>
  </si>
  <si>
    <t xml:space="preserve">** Отчетные данные предоставляются по итогам реализации инициативного проекта, выдвигаемого для получения финансовой поддержки за счет межбюджетных трансфертов из бюджета Удмуртской Республики
</t>
  </si>
  <si>
    <t>⃰ Указываются реквизиты акта ввода в эксплуатацию, акта выполненных работ, документа, подтверждающего поставку</t>
  </si>
  <si>
    <t xml:space="preserve">5.1. Объект, включенный в инициативный проект                </t>
  </si>
  <si>
    <t xml:space="preserve">за счет инициативных платежей  населения муниципального образования (далее- жители) </t>
  </si>
  <si>
    <t>за счет инициативных платежей  юридических лиц, индивидуальных предпринимателей, крестьянских (фермерских) хозяйств, физических лиц</t>
  </si>
  <si>
    <t>Финансирование за счет инициативных платежей  юридических лиц, индивидуальных предпринимателей, крестьянских (фермерских) хозяйств, физических лиц</t>
  </si>
  <si>
    <t>участие иных заинтересованных лиц</t>
  </si>
  <si>
    <t>2.2. Иные заинтересованные лица:</t>
  </si>
  <si>
    <t>1. Сведения об объемах имущественного и (или) трудового участия жителей, иных заинтересованных лиц в инициативный проект, выдвигаемый для получения финансовой поддержки за счет межбюджетных трансфертов из бюджета Удмуртской Республики:</t>
  </si>
  <si>
    <t>2. Описание имущественного и (или) трудового участия жителей, иных заинтересованных лиц в инициативный проект, выдвигаемый для получения финансовой поддержки за счет межбюджетных трансфертов из бюджета Удмуртской Республики:</t>
  </si>
  <si>
    <t>МО "Город Сарапул"</t>
  </si>
  <si>
    <t>Благоустройство обводного канала г.Сарапула, УР</t>
  </si>
  <si>
    <t>Прокладка электрических сетей, установка светильников</t>
  </si>
  <si>
    <r>
      <t xml:space="preserve">Начальник Управления финансов             </t>
    </r>
    <r>
      <rPr>
        <b/>
        <sz val="12"/>
        <color theme="1"/>
        <rFont val="Times New Roman"/>
        <family val="1"/>
        <charset val="204"/>
      </rPr>
      <t>___________                       Н.Н.Галиева</t>
    </r>
  </si>
  <si>
    <r>
      <t xml:space="preserve">Глава города Сарапула       </t>
    </r>
    <r>
      <rPr>
        <b/>
        <sz val="12"/>
        <color rgb="FF92D05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___________                       В.М.Шестаков</t>
    </r>
  </si>
  <si>
    <t xml:space="preserve"> лиственных пород при диаметре: до 1м,Копание ям вручную без креплений для стоек и столбов</t>
  </si>
  <si>
    <t>Выкашивание газонов: косой, Формовочная обрезка деревьев высотой: 5м,Формирование крон кустарников заданной формы с диам.куста: до 1м, Обрезка и прореживание одиночных кустарников</t>
  </si>
  <si>
    <t>Устройство подстилающих и выравнивающих слоев оснований: из ПГС, Устройство бетонных фунтаментов общего назначения объемом: до 5м3,Скамья бульварная без спинки БС-1</t>
  </si>
  <si>
    <t>Обустройство освещения дорожки к Поруковской поляне</t>
  </si>
  <si>
    <t>установка железобетонных опор, подвеска СИП, установка шкафа управления и светильников</t>
  </si>
  <si>
    <t>Вырезка сухих ветвей деревьев; планировка площадей: ручным способом, вырубка кустарников;очистка участка от мусора, корчевка пней; выкашивание газонов косой,</t>
  </si>
  <si>
    <t xml:space="preserve"> исправление профиля оснований: без добавления нового материала.</t>
  </si>
  <si>
    <t xml:space="preserve">Очистка участка от мусора, вырубка кустарников, исправление профиля оснований: гравийных с добавлением нового материала, перевозка грузов автомобилями, погрузо-разгрузочные работы, </t>
  </si>
  <si>
    <t>утилизация мусора на полигоне ТБО.Трактор МТЗ-82 с дополнительным оборудованием Трактор ХТЗ-150 Экскаватор ЭП-2626 Измельчитель веток</t>
  </si>
  <si>
    <t>Текущий ремонт дороги по ул. Лазурная, Гудок-2 г. Сарапула, УР</t>
  </si>
  <si>
    <t>разработка грунта, уплотнение грунта,устройство подстилающих и выравнивающих слоев из песчано гравийной смеси,устройство покрытия из щебня, перевозка грузов</t>
  </si>
  <si>
    <t>щебенение придомовой территории въездов к домам по улице Лазурная</t>
  </si>
  <si>
    <t>предоставление трактора для разравнивания щебня на устройствах въезда</t>
  </si>
  <si>
    <t>Текущий ремонт дороги по ул. Мартовская, Гудок-2 г. Сарапула, УР</t>
  </si>
  <si>
    <t>Щебенение въездов на участки</t>
  </si>
  <si>
    <t>Устройство кювета и водопропускных труб с щебенением</t>
  </si>
  <si>
    <t>Текущий ремонт дороги по ул. Савченко и Майская, Гудок-2 г. Сарапула, УР</t>
  </si>
  <si>
    <t>щебенение выездов придомовой территории (кв.м.)</t>
  </si>
  <si>
    <t>Трубы стальные электросварные (м)</t>
  </si>
  <si>
    <t>Устройство водопропускных труб,нанесение антикоррозийной изоляции,перевозка песчано-гравийной смеси, засыпка траншей,Мастика битумная (т),Смесь песчано-гравийная природная (куб.м.),</t>
  </si>
  <si>
    <t>Текущий ремонт дороги проезд Береговой, п. Дубровка, г. Сарапула, УР</t>
  </si>
  <si>
    <t>Предоставление трактора</t>
  </si>
  <si>
    <t>Щебенение придомовой территории</t>
  </si>
  <si>
    <t>Обустройство спортивной площадки по адресу ул. Мысовская, 59а</t>
  </si>
  <si>
    <t xml:space="preserve">Выкашивание газонов, Демонтаж металлических столбов, Вырезка сухих ветвей деревьев лиственных пород, Расчистка площадей от кустарников и мелколесья, посадка деревьев и кустарников с комом, </t>
  </si>
  <si>
    <t>Калина (посадочный материал),Облепиха ветвистая (посадочный материал)</t>
  </si>
  <si>
    <t xml:space="preserve">Планировка площадки механизированным способом, Планировка площадки ручным способом,Корчевка вручную корней, поросли,Вывозка тракторным прицепом корней поросли,Расчистка площадей </t>
  </si>
  <si>
    <t>от кустарника,Устройство подстилающих и выравнивающих слоев оснований,Песчано-гравийная смесь,Уплотнение грунта пневматической трамбовкой.</t>
  </si>
  <si>
    <t>планировка площадей,разработка грунта,установка металлических столбов, ограждения, миниарена, диван, урна, качели, брусья</t>
  </si>
  <si>
    <t>Универсальная спортивная площадка на территории школы № 12</t>
  </si>
  <si>
    <t>Планировка площадей; ограждение по трём сторонам площадки. Покрытие асфальт, с разметкой. Спортивное оснащение: волейбольные стойки и сетка, баскетбольные щиты с кольцом</t>
  </si>
  <si>
    <t>Разборка грунта, валка деревьев, корчёвка и вывоз пней, вырезка сухих веток, демонтаж металлических столбов (старых турников)</t>
  </si>
  <si>
    <t xml:space="preserve">разборка асфальтобетонного покрытия, разборка грунта, дробление древесно-кустарниковой растительности в щепу, погрузочно-разгрузочные работы грунта и мусора, вывоз грунта и мусора, </t>
  </si>
  <si>
    <t>вывоз металлических турников</t>
  </si>
  <si>
    <r>
      <t xml:space="preserve">Исполнитель                                           </t>
    </r>
    <r>
      <rPr>
        <b/>
        <sz val="12"/>
        <rFont val="Times New Roman"/>
        <family val="1"/>
        <charset val="204"/>
      </rPr>
      <t xml:space="preserve"> ___________                     О.С.Симанова                                                        834147(41932)</t>
    </r>
  </si>
  <si>
    <t>завершен</t>
  </si>
  <si>
    <t xml:space="preserve"> 25.07.2023 года.⃰  ⃰</t>
  </si>
  <si>
    <t>в соответствии с актом выполненных работ</t>
  </si>
  <si>
    <t xml:space="preserve">уменьшение цены контракта по результатам конкурсных процедур </t>
  </si>
  <si>
    <t xml:space="preserve">  акт выполненных работ №1 от 28.08.2023 года.⃰  ⃰</t>
  </si>
  <si>
    <t>14.07.2023года;</t>
  </si>
  <si>
    <t xml:space="preserve"> акт выполненных работ №2 от 28.08.2023 года.⃰  ⃰</t>
  </si>
  <si>
    <t xml:space="preserve"> завершен</t>
  </si>
  <si>
    <t>14.07.2023 года;</t>
  </si>
  <si>
    <t>акт выполненых работ №2 от 17.08.2023                                                    года.⃰  ⃰</t>
  </si>
  <si>
    <t>при приемке уменьшение непредвиденных расходов</t>
  </si>
  <si>
    <t>при приемкеработ- уменьшение непредвиденных расходов</t>
  </si>
  <si>
    <t>при приемке работ- уменьшение непредвиденных расходов</t>
  </si>
  <si>
    <t>расчет по акту</t>
  </si>
  <si>
    <t xml:space="preserve">  №3 от 18.08.2023 года.⃰  ⃰</t>
  </si>
  <si>
    <t xml:space="preserve">    №4 от 23.08.2023  года.⃰  ⃰</t>
  </si>
  <si>
    <t xml:space="preserve"> №5 от 26.08.2023 года.⃰  ⃰</t>
  </si>
  <si>
    <t>03.07.2023года;</t>
  </si>
  <si>
    <t xml:space="preserve"> №15 от 29.09.2023 года.⃰  ⃰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</si>
</sst>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92D05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204"/>
    </font>
    <font>
      <sz val="12"/>
      <color rgb="FF333333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0" fillId="0" borderId="0" xfId="0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0" xfId="0" applyFont="1"/>
    <xf numFmtId="0" fontId="4" fillId="3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8" xfId="0" applyFont="1" applyFill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1" fillId="6" borderId="9" xfId="0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vertical="top" wrapText="1"/>
      <protection locked="0"/>
    </xf>
    <xf numFmtId="0" fontId="1" fillId="5" borderId="6" xfId="0" applyFont="1" applyFill="1" applyBorder="1" applyAlignment="1" applyProtection="1">
      <alignment vertical="top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0" xfId="0" applyFont="1"/>
    <xf numFmtId="0" fontId="19" fillId="5" borderId="0" xfId="0" applyFont="1" applyFill="1" applyAlignment="1" applyProtection="1">
      <protection locked="0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left" wrapText="1"/>
    </xf>
    <xf numFmtId="0" fontId="12" fillId="5" borderId="0" xfId="0" applyFont="1" applyFill="1" applyAlignment="1" applyProtection="1">
      <protection locked="0"/>
    </xf>
    <xf numFmtId="0" fontId="18" fillId="5" borderId="6" xfId="0" applyFont="1" applyFill="1" applyBorder="1" applyAlignment="1" applyProtection="1">
      <alignment vertical="top" wrapText="1"/>
      <protection locked="0"/>
    </xf>
    <xf numFmtId="0" fontId="1" fillId="5" borderId="0" xfId="0" applyFont="1" applyFill="1" applyAlignment="1" applyProtection="1">
      <protection locked="0"/>
    </xf>
    <xf numFmtId="0" fontId="0" fillId="2" borderId="1" xfId="0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9" fillId="5" borderId="0" xfId="0" applyFont="1" applyFill="1" applyAlignment="1" applyProtection="1">
      <alignment horizontal="center"/>
      <protection locked="0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  <protection locked="0"/>
    </xf>
    <xf numFmtId="0" fontId="0" fillId="5" borderId="26" xfId="0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  <protection locked="0"/>
    </xf>
    <xf numFmtId="0" fontId="12" fillId="5" borderId="0" xfId="0" applyFont="1" applyFill="1" applyAlignment="1" applyProtection="1">
      <alignment horizontal="left"/>
      <protection locked="0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12" fillId="6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 applyProtection="1">
      <alignment horizontal="left" wrapText="1"/>
      <protection locked="0"/>
    </xf>
    <xf numFmtId="0" fontId="11" fillId="5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right" vertical="top" wrapText="1"/>
    </xf>
    <xf numFmtId="0" fontId="1" fillId="2" borderId="12" xfId="0" applyFont="1" applyFill="1" applyBorder="1" applyAlignment="1">
      <alignment horizontal="right" vertical="top" wrapText="1"/>
    </xf>
    <xf numFmtId="0" fontId="1" fillId="5" borderId="1" xfId="0" applyFont="1" applyFill="1" applyBorder="1" applyAlignment="1" applyProtection="1">
      <alignment horizontal="center" vertical="top" wrapText="1"/>
      <protection locked="0"/>
    </xf>
    <xf numFmtId="0" fontId="1" fillId="6" borderId="11" xfId="0" applyFont="1" applyFill="1" applyBorder="1" applyAlignment="1">
      <alignment horizontal="center" vertical="top" wrapText="1"/>
    </xf>
    <xf numFmtId="0" fontId="1" fillId="6" borderId="25" xfId="0" applyFont="1" applyFill="1" applyBorder="1" applyAlignment="1">
      <alignment horizontal="center" vertical="top" wrapText="1"/>
    </xf>
    <xf numFmtId="0" fontId="1" fillId="6" borderId="12" xfId="0" applyFont="1" applyFill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10" fillId="3" borderId="0" xfId="0" applyFont="1" applyFill="1" applyAlignment="1">
      <alignment horizontal="left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14" fontId="1" fillId="5" borderId="0" xfId="0" applyNumberFormat="1" applyFont="1" applyFill="1" applyAlignment="1" applyProtection="1">
      <alignment horizontal="center" vertical="center" wrapText="1"/>
      <protection locked="0"/>
    </xf>
    <xf numFmtId="0" fontId="1" fillId="5" borderId="0" xfId="0" applyFont="1" applyFill="1" applyAlignment="1" applyProtection="1">
      <alignment horizontal="center" vertical="center" wrapText="1"/>
      <protection locked="0"/>
    </xf>
    <xf numFmtId="0" fontId="7" fillId="0" borderId="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12" fillId="3" borderId="5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left" vertical="top"/>
      <protection locked="0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4" fontId="0" fillId="5" borderId="0" xfId="0" applyNumberFormat="1" applyFill="1" applyAlignment="1" applyProtection="1">
      <alignment horizontal="center"/>
      <protection locked="0"/>
    </xf>
    <xf numFmtId="0" fontId="0" fillId="5" borderId="0" xfId="0" applyFill="1" applyAlignment="1" applyProtection="1">
      <alignment horizontal="center"/>
      <protection locked="0"/>
    </xf>
    <xf numFmtId="0" fontId="1" fillId="3" borderId="0" xfId="0" applyFont="1" applyFill="1" applyAlignment="1">
      <alignment horizontal="left" vertical="center" wrapText="1"/>
    </xf>
    <xf numFmtId="0" fontId="1" fillId="2" borderId="11" xfId="0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 wrapText="1"/>
    </xf>
    <xf numFmtId="0" fontId="1" fillId="3" borderId="0" xfId="0" applyFont="1" applyFill="1" applyAlignment="1">
      <alignment horizontal="left"/>
    </xf>
    <xf numFmtId="0" fontId="1" fillId="5" borderId="0" xfId="0" applyFont="1" applyFill="1" applyAlignment="1" applyProtection="1">
      <alignment horizontal="left" vertical="center" wrapText="1"/>
      <protection locked="0"/>
    </xf>
    <xf numFmtId="0" fontId="1" fillId="5" borderId="0" xfId="0" applyFont="1" applyFill="1" applyAlignment="1" applyProtection="1">
      <alignment horizontal="left"/>
      <protection locked="0"/>
    </xf>
    <xf numFmtId="0" fontId="1" fillId="5" borderId="0" xfId="0" applyFont="1" applyFill="1" applyAlignment="1" applyProtection="1">
      <alignment horizontal="right"/>
      <protection locked="0"/>
    </xf>
    <xf numFmtId="0" fontId="1" fillId="0" borderId="0" xfId="0" applyFont="1" applyAlignment="1">
      <alignment horizontal="left"/>
    </xf>
    <xf numFmtId="0" fontId="2" fillId="5" borderId="0" xfId="0" applyFont="1" applyFill="1" applyAlignment="1" applyProtection="1">
      <alignment horizontal="left" wrapText="1"/>
      <protection locked="0"/>
    </xf>
    <xf numFmtId="0" fontId="2" fillId="5" borderId="0" xfId="0" applyFont="1" applyFill="1" applyAlignment="1" applyProtection="1">
      <alignment horizontal="left"/>
      <protection locked="0"/>
    </xf>
    <xf numFmtId="0" fontId="3" fillId="5" borderId="1" xfId="0" applyFont="1" applyFill="1" applyBorder="1" applyAlignment="1" applyProtection="1">
      <alignment horizontal="center" vertical="top" wrapText="1"/>
      <protection locked="0"/>
    </xf>
    <xf numFmtId="0" fontId="18" fillId="5" borderId="1" xfId="0" applyFont="1" applyFill="1" applyBorder="1" applyAlignment="1" applyProtection="1">
      <alignment horizontal="center" vertical="top" wrapText="1"/>
      <protection locked="0"/>
    </xf>
    <xf numFmtId="0" fontId="22" fillId="5" borderId="10" xfId="0" applyFont="1" applyFill="1" applyBorder="1" applyAlignment="1" applyProtection="1">
      <alignment horizontal="center" vertical="center" wrapText="1"/>
      <protection locked="0"/>
    </xf>
    <xf numFmtId="0" fontId="22" fillId="5" borderId="26" xfId="0" applyFont="1" applyFill="1" applyBorder="1" applyAlignment="1" applyProtection="1">
      <alignment horizontal="center" vertical="center" wrapText="1"/>
      <protection locked="0"/>
    </xf>
    <xf numFmtId="14" fontId="1" fillId="5" borderId="0" xfId="0" applyNumberFormat="1" applyFont="1" applyFill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1"/>
  <sheetViews>
    <sheetView topLeftCell="A11" workbookViewId="0">
      <selection activeCell="B87" sqref="B87"/>
    </sheetView>
  </sheetViews>
  <sheetFormatPr defaultRowHeight="14.4"/>
  <cols>
    <col min="1" max="1" width="10.109375" customWidth="1"/>
    <col min="2" max="2" width="22" customWidth="1"/>
    <col min="3" max="3" width="9.88671875" customWidth="1"/>
    <col min="4" max="4" width="11.6640625" customWidth="1"/>
    <col min="5" max="5" width="12" hidden="1" customWidth="1"/>
    <col min="6" max="6" width="16" customWidth="1"/>
    <col min="7" max="7" width="15.109375" customWidth="1"/>
    <col min="8" max="8" width="13.109375" customWidth="1"/>
    <col min="9" max="9" width="9.88671875" customWidth="1"/>
    <col min="10" max="10" width="11.33203125" customWidth="1"/>
    <col min="11" max="11" width="12.88671875" customWidth="1"/>
    <col min="12" max="12" width="11.33203125" customWidth="1"/>
    <col min="13" max="13" width="9.88671875" customWidth="1"/>
    <col min="14" max="14" width="13.33203125" customWidth="1"/>
    <col min="16" max="16" width="9.88671875" customWidth="1"/>
    <col min="17" max="17" width="10" customWidth="1"/>
    <col min="18" max="18" width="11" customWidth="1"/>
    <col min="19" max="19" width="10.44140625" customWidth="1"/>
    <col min="20" max="20" width="10.109375" customWidth="1"/>
  </cols>
  <sheetData>
    <row r="1" spans="1:20" ht="15" customHeight="1">
      <c r="P1" s="125" t="s">
        <v>34</v>
      </c>
      <c r="Q1" s="125"/>
      <c r="R1" s="125"/>
      <c r="S1" s="125"/>
      <c r="T1" s="125"/>
    </row>
    <row r="2" spans="1:20">
      <c r="P2" s="125"/>
      <c r="Q2" s="125"/>
      <c r="R2" s="125"/>
      <c r="S2" s="125"/>
      <c r="T2" s="125"/>
    </row>
    <row r="3" spans="1:20">
      <c r="P3" s="125"/>
      <c r="Q3" s="125"/>
      <c r="R3" s="125"/>
      <c r="S3" s="125"/>
      <c r="T3" s="125"/>
    </row>
    <row r="4" spans="1:20">
      <c r="P4" s="125"/>
      <c r="Q4" s="125"/>
      <c r="R4" s="125"/>
      <c r="S4" s="125"/>
      <c r="T4" s="125"/>
    </row>
    <row r="5" spans="1:20">
      <c r="P5" s="125"/>
      <c r="Q5" s="125"/>
      <c r="R5" s="125"/>
      <c r="S5" s="125"/>
      <c r="T5" s="125"/>
    </row>
    <row r="6" spans="1:20">
      <c r="P6" s="125"/>
      <c r="Q6" s="125"/>
      <c r="R6" s="125"/>
      <c r="S6" s="125"/>
      <c r="T6" s="125"/>
    </row>
    <row r="7" spans="1:20">
      <c r="P7" s="125"/>
      <c r="Q7" s="125"/>
      <c r="R7" s="125"/>
      <c r="S7" s="125"/>
      <c r="T7" s="125"/>
    </row>
    <row r="8" spans="1:20" ht="15.75" customHeight="1"/>
    <row r="9" spans="1:20" ht="15" customHeight="1">
      <c r="A9" s="126" t="s">
        <v>35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15.75" customHeight="1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16.5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18.75" customHeight="1"/>
    <row r="13" spans="1:20" ht="19.5" customHeight="1">
      <c r="A13" s="111" t="s">
        <v>32</v>
      </c>
      <c r="B13" s="111"/>
      <c r="C13" s="111"/>
      <c r="D13" s="143">
        <v>45292</v>
      </c>
      <c r="E13" s="144"/>
      <c r="F13" s="144"/>
      <c r="G13" s="144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9.5" customHeight="1">
      <c r="A14" s="111" t="s">
        <v>36</v>
      </c>
      <c r="B14" s="111"/>
      <c r="C14" s="111"/>
      <c r="D14" s="111"/>
      <c r="E14" s="111"/>
      <c r="F14" s="111"/>
      <c r="G14" s="111"/>
      <c r="H14" s="144" t="s">
        <v>75</v>
      </c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ht="13.5" customHeight="1">
      <c r="H15" s="3"/>
    </row>
    <row r="16" spans="1:20" ht="26.25" customHeight="1">
      <c r="A16" s="127" t="s">
        <v>0</v>
      </c>
      <c r="B16" s="127"/>
      <c r="C16" s="127"/>
    </row>
    <row r="17" spans="1:20" ht="65.25" customHeight="1" thickBot="1">
      <c r="A17" s="111" t="s">
        <v>63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</row>
    <row r="18" spans="1:20" ht="15" customHeight="1">
      <c r="A18" s="141" t="s">
        <v>21</v>
      </c>
      <c r="B18" s="128" t="s">
        <v>37</v>
      </c>
      <c r="C18" s="130" t="s">
        <v>38</v>
      </c>
      <c r="D18" s="131"/>
      <c r="E18" s="131"/>
      <c r="F18" s="131"/>
      <c r="G18" s="131"/>
      <c r="H18" s="132"/>
      <c r="I18" s="139" t="s">
        <v>39</v>
      </c>
      <c r="J18" s="139"/>
      <c r="K18" s="139"/>
      <c r="L18" s="139"/>
      <c r="M18" s="139"/>
      <c r="N18" s="139" t="s">
        <v>41</v>
      </c>
      <c r="O18" s="139" t="s">
        <v>42</v>
      </c>
      <c r="P18" s="139"/>
      <c r="Q18" s="139"/>
      <c r="R18" s="139"/>
      <c r="S18" s="139"/>
      <c r="T18" s="145" t="s">
        <v>1</v>
      </c>
    </row>
    <row r="19" spans="1:20" ht="16.5" customHeight="1">
      <c r="A19" s="142"/>
      <c r="B19" s="129"/>
      <c r="C19" s="133"/>
      <c r="D19" s="134"/>
      <c r="E19" s="134"/>
      <c r="F19" s="134"/>
      <c r="G19" s="134"/>
      <c r="H19" s="135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6"/>
    </row>
    <row r="20" spans="1:20" ht="15.75" customHeight="1">
      <c r="A20" s="142"/>
      <c r="B20" s="129"/>
      <c r="C20" s="136"/>
      <c r="D20" s="137"/>
      <c r="E20" s="137"/>
      <c r="F20" s="137"/>
      <c r="G20" s="137"/>
      <c r="H20" s="138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6"/>
    </row>
    <row r="21" spans="1:20">
      <c r="A21" s="142"/>
      <c r="B21" s="129"/>
      <c r="C21" s="140" t="s">
        <v>2</v>
      </c>
      <c r="D21" s="147" t="s">
        <v>3</v>
      </c>
      <c r="E21" s="147"/>
      <c r="F21" s="147"/>
      <c r="G21" s="147"/>
      <c r="H21" s="147"/>
      <c r="I21" s="8"/>
      <c r="J21" s="147" t="s">
        <v>3</v>
      </c>
      <c r="K21" s="147"/>
      <c r="L21" s="147"/>
      <c r="M21" s="147"/>
      <c r="N21" s="140"/>
      <c r="O21" s="140" t="s">
        <v>2</v>
      </c>
      <c r="P21" s="140" t="s">
        <v>3</v>
      </c>
      <c r="Q21" s="140"/>
      <c r="R21" s="140"/>
      <c r="S21" s="140"/>
      <c r="T21" s="146"/>
    </row>
    <row r="22" spans="1:20" ht="159" customHeight="1">
      <c r="A22" s="142"/>
      <c r="B22" s="129"/>
      <c r="C22" s="140"/>
      <c r="D22" s="9" t="s">
        <v>4</v>
      </c>
      <c r="E22" s="9" t="s">
        <v>5</v>
      </c>
      <c r="F22" s="9" t="s">
        <v>5</v>
      </c>
      <c r="G22" s="57" t="s">
        <v>68</v>
      </c>
      <c r="H22" s="57" t="s">
        <v>69</v>
      </c>
      <c r="I22" s="9" t="s">
        <v>2</v>
      </c>
      <c r="J22" s="9" t="s">
        <v>4</v>
      </c>
      <c r="K22" s="9" t="s">
        <v>5</v>
      </c>
      <c r="L22" s="42" t="s">
        <v>40</v>
      </c>
      <c r="M22" s="57" t="s">
        <v>69</v>
      </c>
      <c r="N22" s="140"/>
      <c r="O22" s="140"/>
      <c r="P22" s="9" t="s">
        <v>4</v>
      </c>
      <c r="Q22" s="9" t="s">
        <v>5</v>
      </c>
      <c r="R22" s="42" t="s">
        <v>40</v>
      </c>
      <c r="S22" s="57" t="s">
        <v>69</v>
      </c>
      <c r="T22" s="146"/>
    </row>
    <row r="23" spans="1:20" ht="72" customHeight="1" thickBot="1">
      <c r="A23" s="10">
        <v>1</v>
      </c>
      <c r="B23" s="72" t="s">
        <v>76</v>
      </c>
      <c r="C23" s="23">
        <f>D23+F23+G23+H23</f>
        <v>1544805</v>
      </c>
      <c r="D23" s="50">
        <v>1065381</v>
      </c>
      <c r="E23" s="51"/>
      <c r="F23" s="50">
        <v>159808</v>
      </c>
      <c r="G23" s="50">
        <v>159808</v>
      </c>
      <c r="H23" s="50">
        <v>159808</v>
      </c>
      <c r="I23" s="23">
        <f>J23+K23+L23+M23</f>
        <v>1544805</v>
      </c>
      <c r="J23" s="50">
        <v>1065381</v>
      </c>
      <c r="K23" s="50">
        <v>159808</v>
      </c>
      <c r="L23" s="50">
        <v>159808</v>
      </c>
      <c r="M23" s="50">
        <v>159808</v>
      </c>
      <c r="N23" s="50">
        <v>872814.62</v>
      </c>
      <c r="O23" s="23">
        <f>P23+Q23+R23+S23</f>
        <v>872814.62</v>
      </c>
      <c r="P23" s="50">
        <v>601940.12</v>
      </c>
      <c r="Q23" s="50">
        <v>90291.5</v>
      </c>
      <c r="R23" s="50">
        <v>90291.5</v>
      </c>
      <c r="S23" s="50">
        <v>90291.5</v>
      </c>
      <c r="T23" s="52"/>
    </row>
    <row r="24" spans="1:20" ht="14.25" customHeight="1"/>
    <row r="25" spans="1:20" ht="15.75" customHeight="1">
      <c r="A25" s="111" t="s">
        <v>64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</row>
    <row r="26" spans="1:20" ht="15.75" customHeight="1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20" ht="13.5" customHeight="1" thickBot="1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65.25" customHeight="1">
      <c r="A28" s="149" t="s">
        <v>43</v>
      </c>
      <c r="B28" s="148"/>
      <c r="C28" s="148" t="s">
        <v>44</v>
      </c>
      <c r="D28" s="148"/>
      <c r="E28" s="22"/>
      <c r="F28" s="41" t="s">
        <v>45</v>
      </c>
      <c r="G28" s="148" t="s">
        <v>46</v>
      </c>
      <c r="H28" s="148"/>
      <c r="I28" s="48" t="s">
        <v>30</v>
      </c>
    </row>
    <row r="29" spans="1:20" ht="15.75" customHeight="1">
      <c r="A29" s="152" t="s">
        <v>6</v>
      </c>
      <c r="B29" s="153"/>
      <c r="C29" s="81">
        <f>C31+C32+C33+C34</f>
        <v>1544805</v>
      </c>
      <c r="D29" s="81"/>
      <c r="E29" s="24"/>
      <c r="F29" s="25">
        <f>F31+F32+F33+F34</f>
        <v>100.00000099999998</v>
      </c>
      <c r="G29" s="99">
        <v>872814.62</v>
      </c>
      <c r="H29" s="99"/>
      <c r="I29" s="45"/>
    </row>
    <row r="30" spans="1:20" ht="15" customHeight="1">
      <c r="A30" s="154" t="s">
        <v>7</v>
      </c>
      <c r="B30" s="155"/>
      <c r="C30" s="82"/>
      <c r="D30" s="82"/>
      <c r="E30" s="26"/>
      <c r="F30" s="37"/>
      <c r="G30" s="100"/>
      <c r="H30" s="100"/>
      <c r="I30" s="47"/>
    </row>
    <row r="31" spans="1:20" ht="30" customHeight="1">
      <c r="A31" s="152" t="s">
        <v>47</v>
      </c>
      <c r="B31" s="153"/>
      <c r="C31" s="83">
        <v>1065381</v>
      </c>
      <c r="D31" s="83"/>
      <c r="E31" s="24"/>
      <c r="F31" s="25">
        <f>ROUND((C31/C$29*100),6)</f>
        <v>68.965402999999995</v>
      </c>
      <c r="G31" s="85">
        <f>ROUND((G$29*F31/100),2)</f>
        <v>601940.12</v>
      </c>
      <c r="H31" s="85"/>
      <c r="I31" s="46">
        <f>C31-G31</f>
        <v>463440.88</v>
      </c>
    </row>
    <row r="32" spans="1:20" ht="45.75" customHeight="1">
      <c r="A32" s="152" t="s">
        <v>8</v>
      </c>
      <c r="B32" s="153"/>
      <c r="C32" s="83">
        <v>159808</v>
      </c>
      <c r="D32" s="83"/>
      <c r="E32" s="24"/>
      <c r="F32" s="34">
        <f>ROUND((C32/C$29*100),6)</f>
        <v>10.344866</v>
      </c>
      <c r="G32" s="85">
        <f>ROUND((G$29*F32/100),2)</f>
        <v>90291.5</v>
      </c>
      <c r="H32" s="85"/>
      <c r="I32" s="46">
        <f t="shared" ref="I32:I34" si="0">C32-G32</f>
        <v>69516.5</v>
      </c>
    </row>
    <row r="33" spans="1:21" ht="46.5" customHeight="1">
      <c r="A33" s="152" t="s">
        <v>48</v>
      </c>
      <c r="B33" s="153"/>
      <c r="C33" s="83">
        <v>159808</v>
      </c>
      <c r="D33" s="83"/>
      <c r="E33" s="24"/>
      <c r="F33" s="34">
        <f>ROUND((C33/C$29*100),6)</f>
        <v>10.344866</v>
      </c>
      <c r="G33" s="85">
        <f t="shared" ref="G33:G34" si="1">ROUND((G$29*F33/100),2)</f>
        <v>90291.5</v>
      </c>
      <c r="H33" s="85"/>
      <c r="I33" s="46">
        <f t="shared" si="0"/>
        <v>69516.5</v>
      </c>
    </row>
    <row r="34" spans="1:21" ht="105.75" customHeight="1" thickBot="1">
      <c r="A34" s="150" t="s">
        <v>70</v>
      </c>
      <c r="B34" s="151"/>
      <c r="C34" s="84">
        <v>159808</v>
      </c>
      <c r="D34" s="84"/>
      <c r="E34" s="27"/>
      <c r="F34" s="34">
        <f>ROUND((C34/C$29*100),6)</f>
        <v>10.344866</v>
      </c>
      <c r="G34" s="85">
        <f t="shared" si="1"/>
        <v>90291.5</v>
      </c>
      <c r="H34" s="85"/>
      <c r="I34" s="46">
        <f t="shared" si="0"/>
        <v>69516.5</v>
      </c>
    </row>
    <row r="35" spans="1:21" ht="12.75" customHeight="1"/>
    <row r="36" spans="1:21" ht="15.75" customHeight="1">
      <c r="A36" s="127" t="s">
        <v>22</v>
      </c>
      <c r="B36" s="127"/>
      <c r="C36" s="127"/>
    </row>
    <row r="37" spans="1:21" ht="12.75" customHeight="1">
      <c r="A37" s="111" t="s">
        <v>73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</row>
    <row r="38" spans="1:21" ht="20.25" customHeight="1" thickBot="1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</row>
    <row r="39" spans="1:21" ht="128.25" customHeight="1">
      <c r="A39" s="114" t="s">
        <v>9</v>
      </c>
      <c r="B39" s="92"/>
      <c r="C39" s="92" t="s">
        <v>49</v>
      </c>
      <c r="D39" s="92"/>
      <c r="E39" s="92"/>
      <c r="F39" s="92"/>
      <c r="G39" s="92" t="s">
        <v>23</v>
      </c>
      <c r="H39" s="87" t="s">
        <v>24</v>
      </c>
      <c r="I39" s="92" t="s">
        <v>10</v>
      </c>
      <c r="J39" s="93"/>
      <c r="K39" s="113"/>
      <c r="L39" s="7"/>
    </row>
    <row r="40" spans="1:21" ht="15.75" hidden="1" customHeight="1" thickBot="1">
      <c r="A40" s="115"/>
      <c r="B40" s="98"/>
      <c r="C40" s="98"/>
      <c r="D40" s="98"/>
      <c r="E40" s="98"/>
      <c r="F40" s="98"/>
      <c r="G40" s="98"/>
      <c r="H40" s="88"/>
      <c r="I40" s="29"/>
      <c r="J40" s="30"/>
      <c r="K40" s="113"/>
      <c r="L40" s="7"/>
    </row>
    <row r="41" spans="1:21" ht="29.25" customHeight="1">
      <c r="A41" s="116" t="s">
        <v>50</v>
      </c>
      <c r="B41" s="117"/>
      <c r="C41" s="157">
        <f>C43+C44</f>
        <v>216154.84</v>
      </c>
      <c r="D41" s="158"/>
      <c r="E41" s="158"/>
      <c r="F41" s="159"/>
      <c r="G41" s="33">
        <f>G43+G44</f>
        <v>216196.15</v>
      </c>
      <c r="H41" s="35">
        <f>H43+H44</f>
        <v>-41.309999999997672</v>
      </c>
      <c r="I41" s="122"/>
      <c r="J41" s="123"/>
    </row>
    <row r="42" spans="1:21" ht="17.25" customHeight="1">
      <c r="A42" s="118" t="s">
        <v>7</v>
      </c>
      <c r="B42" s="119"/>
      <c r="C42" s="156"/>
      <c r="D42" s="156"/>
      <c r="E42" s="156"/>
      <c r="F42" s="156"/>
      <c r="G42" s="38"/>
      <c r="H42" s="39"/>
      <c r="I42" s="122"/>
      <c r="J42" s="123"/>
    </row>
    <row r="43" spans="1:21" ht="30" customHeight="1">
      <c r="A43" s="120" t="s">
        <v>51</v>
      </c>
      <c r="B43" s="121"/>
      <c r="C43" s="160">
        <v>107399.48</v>
      </c>
      <c r="D43" s="160"/>
      <c r="E43" s="160"/>
      <c r="F43" s="160"/>
      <c r="G43" s="53">
        <v>107440.79</v>
      </c>
      <c r="H43" s="35">
        <f>C43-G43</f>
        <v>-41.309999999997672</v>
      </c>
      <c r="I43" s="89" t="s">
        <v>117</v>
      </c>
      <c r="J43" s="90"/>
    </row>
    <row r="44" spans="1:21" ht="33" customHeight="1" thickBot="1">
      <c r="A44" s="96" t="s">
        <v>71</v>
      </c>
      <c r="B44" s="97"/>
      <c r="C44" s="94">
        <v>108755.36</v>
      </c>
      <c r="D44" s="94"/>
      <c r="E44" s="94"/>
      <c r="F44" s="94"/>
      <c r="G44" s="54">
        <v>108755.36</v>
      </c>
      <c r="H44" s="36">
        <f>C44-G44</f>
        <v>0</v>
      </c>
      <c r="I44" s="83"/>
      <c r="J44" s="91"/>
    </row>
    <row r="45" spans="1:21" ht="36.75" customHeight="1"/>
    <row r="46" spans="1:21" ht="30.75" customHeight="1">
      <c r="A46" s="111" t="s">
        <v>74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5"/>
    </row>
    <row r="47" spans="1:21" ht="13.5" customHeight="1"/>
    <row r="48" spans="1:21" ht="19.5" customHeight="1">
      <c r="A48" s="21" t="s">
        <v>52</v>
      </c>
      <c r="C48" s="78" t="s">
        <v>81</v>
      </c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</row>
    <row r="49" spans="1:20" ht="17.25" customHeight="1">
      <c r="A49" s="95" t="s">
        <v>80</v>
      </c>
      <c r="B49" s="95"/>
      <c r="C49" s="95"/>
      <c r="D49" s="95"/>
      <c r="E49" s="95"/>
      <c r="F49" s="95"/>
      <c r="G49" s="95"/>
      <c r="H49" s="95"/>
      <c r="I49" s="95"/>
    </row>
    <row r="50" spans="1:20" ht="19.5" customHeight="1">
      <c r="A50" s="124" t="s">
        <v>72</v>
      </c>
      <c r="B50" s="124"/>
      <c r="C50" s="101" t="s">
        <v>82</v>
      </c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</row>
    <row r="51" spans="1:20" ht="20.25" customHeight="1">
      <c r="A51" s="86"/>
      <c r="B51" s="86"/>
      <c r="C51" s="86"/>
      <c r="D51" s="86"/>
      <c r="E51" s="86"/>
      <c r="F51" s="86"/>
      <c r="G51" s="86"/>
      <c r="H51" s="86"/>
      <c r="I51" s="86"/>
    </row>
    <row r="52" spans="1:20" ht="11.25" customHeight="1"/>
    <row r="53" spans="1:20" ht="19.5" customHeight="1">
      <c r="A53" s="111" t="s">
        <v>53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</row>
    <row r="54" spans="1:20" ht="15" thickBot="1"/>
    <row r="55" spans="1:20" ht="183.75" customHeight="1">
      <c r="A55" s="15" t="s">
        <v>21</v>
      </c>
      <c r="B55" s="16" t="s">
        <v>11</v>
      </c>
      <c r="C55" s="92" t="s">
        <v>54</v>
      </c>
      <c r="D55" s="92"/>
      <c r="E55" s="19"/>
      <c r="F55" s="92" t="s">
        <v>55</v>
      </c>
      <c r="G55" s="92"/>
      <c r="H55" s="44" t="s">
        <v>56</v>
      </c>
      <c r="I55" s="87" t="s">
        <v>24</v>
      </c>
      <c r="J55" s="110"/>
      <c r="K55" s="11" t="s">
        <v>10</v>
      </c>
    </row>
    <row r="56" spans="1:20" ht="63.75" customHeight="1">
      <c r="A56" s="17">
        <v>1</v>
      </c>
      <c r="B56" s="14" t="s">
        <v>12</v>
      </c>
      <c r="C56" s="106"/>
      <c r="D56" s="106"/>
      <c r="E56" s="55"/>
      <c r="F56" s="106"/>
      <c r="G56" s="106"/>
      <c r="H56" s="55"/>
      <c r="I56" s="103">
        <f>F56-H56</f>
        <v>0</v>
      </c>
      <c r="J56" s="103"/>
      <c r="K56" s="56"/>
      <c r="O56" s="73"/>
    </row>
    <row r="57" spans="1:20" ht="74.25" customHeight="1">
      <c r="A57" s="17">
        <v>2</v>
      </c>
      <c r="B57" s="14" t="s">
        <v>57</v>
      </c>
      <c r="C57" s="106" t="s">
        <v>77</v>
      </c>
      <c r="D57" s="106"/>
      <c r="E57" s="55"/>
      <c r="F57" s="106">
        <v>1544805</v>
      </c>
      <c r="G57" s="106"/>
      <c r="H57" s="55">
        <v>872814.62</v>
      </c>
      <c r="I57" s="103">
        <f t="shared" ref="I57:I61" si="2">F57-H57</f>
        <v>671990.38</v>
      </c>
      <c r="J57" s="103"/>
      <c r="K57" s="79" t="s">
        <v>118</v>
      </c>
    </row>
    <row r="58" spans="1:20" ht="90" customHeight="1">
      <c r="A58" s="17">
        <v>3</v>
      </c>
      <c r="B58" s="14" t="s">
        <v>29</v>
      </c>
      <c r="C58" s="106"/>
      <c r="D58" s="106"/>
      <c r="E58" s="55"/>
      <c r="F58" s="106"/>
      <c r="G58" s="106"/>
      <c r="H58" s="55"/>
      <c r="I58" s="103">
        <f t="shared" si="2"/>
        <v>0</v>
      </c>
      <c r="J58" s="103"/>
      <c r="K58" s="56"/>
    </row>
    <row r="59" spans="1:20" ht="105.75" customHeight="1">
      <c r="A59" s="17">
        <v>4</v>
      </c>
      <c r="B59" s="14" t="s">
        <v>13</v>
      </c>
      <c r="C59" s="106"/>
      <c r="D59" s="106"/>
      <c r="E59" s="55"/>
      <c r="F59" s="106"/>
      <c r="G59" s="106"/>
      <c r="H59" s="55"/>
      <c r="I59" s="103">
        <f t="shared" si="2"/>
        <v>0</v>
      </c>
      <c r="J59" s="103"/>
      <c r="K59" s="56"/>
      <c r="M59" s="13"/>
      <c r="N59" s="13"/>
    </row>
    <row r="60" spans="1:20" ht="33" customHeight="1">
      <c r="A60" s="17">
        <v>5</v>
      </c>
      <c r="B60" s="14" t="s">
        <v>14</v>
      </c>
      <c r="C60" s="106"/>
      <c r="D60" s="106"/>
      <c r="E60" s="55"/>
      <c r="F60" s="106"/>
      <c r="G60" s="106"/>
      <c r="H60" s="55"/>
      <c r="I60" s="103">
        <f t="shared" si="2"/>
        <v>0</v>
      </c>
      <c r="J60" s="103"/>
      <c r="K60" s="56"/>
    </row>
    <row r="61" spans="1:20" ht="20.25" customHeight="1">
      <c r="A61" s="17">
        <v>6</v>
      </c>
      <c r="B61" s="14" t="s">
        <v>15</v>
      </c>
      <c r="C61" s="106"/>
      <c r="D61" s="106"/>
      <c r="E61" s="55"/>
      <c r="F61" s="106"/>
      <c r="G61" s="106"/>
      <c r="H61" s="55"/>
      <c r="I61" s="103">
        <f t="shared" si="2"/>
        <v>0</v>
      </c>
      <c r="J61" s="103"/>
      <c r="K61" s="56"/>
    </row>
    <row r="62" spans="1:20" ht="25.5" customHeight="1" thickBot="1">
      <c r="A62" s="18"/>
      <c r="B62" s="20" t="s">
        <v>16</v>
      </c>
      <c r="C62" s="107"/>
      <c r="D62" s="108"/>
      <c r="E62" s="109"/>
      <c r="F62" s="104">
        <f>SUM(F56:F61)</f>
        <v>1544805</v>
      </c>
      <c r="G62" s="105"/>
      <c r="H62" s="28">
        <f>SUM(H56:H61)</f>
        <v>872814.62</v>
      </c>
      <c r="I62" s="171">
        <f>SUM(I56:J61)</f>
        <v>671990.38</v>
      </c>
      <c r="J62" s="172"/>
      <c r="K62" s="40"/>
    </row>
    <row r="64" spans="1:20" ht="6.75" customHeight="1">
      <c r="A64" s="111" t="s">
        <v>58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</row>
    <row r="65" spans="1:20" ht="17.25" customHeight="1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ht="10.5" customHeight="1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</row>
    <row r="67" spans="1:20" ht="10.5" customHeight="1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</row>
    <row r="68" spans="1:20" ht="15.6" customHeight="1">
      <c r="A68" s="170" t="s">
        <v>59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</row>
    <row r="69" spans="1:20" ht="19.5" customHeight="1">
      <c r="A69" s="173" t="s">
        <v>67</v>
      </c>
      <c r="B69" s="173"/>
      <c r="C69" s="173"/>
      <c r="D69" s="173"/>
      <c r="E69" s="173"/>
      <c r="F69" s="173"/>
      <c r="G69" s="175" t="s">
        <v>115</v>
      </c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</row>
    <row r="70" spans="1:20" ht="18.75" customHeight="1">
      <c r="A70" s="170" t="s">
        <v>60</v>
      </c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4" t="s">
        <v>62</v>
      </c>
      <c r="M70" s="174"/>
      <c r="N70" s="174"/>
      <c r="O70" s="174"/>
      <c r="P70" s="174"/>
      <c r="Q70" s="174"/>
      <c r="R70" s="174"/>
      <c r="S70" s="174"/>
      <c r="T70" s="174"/>
    </row>
    <row r="71" spans="1:20" ht="15.6">
      <c r="A71" s="1"/>
    </row>
    <row r="72" spans="1:20" ht="15.6">
      <c r="A72" s="1" t="s">
        <v>17</v>
      </c>
    </row>
    <row r="73" spans="1:20" ht="15.6">
      <c r="A73" s="173" t="s">
        <v>61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6" t="s">
        <v>120</v>
      </c>
      <c r="R73" s="176"/>
      <c r="S73" s="176"/>
      <c r="T73" s="176"/>
    </row>
    <row r="74" spans="1:20" ht="15.6">
      <c r="A74" s="177" t="s">
        <v>33</v>
      </c>
      <c r="B74" s="177"/>
      <c r="C74" s="177"/>
      <c r="D74" s="175" t="s">
        <v>119</v>
      </c>
      <c r="E74" s="175"/>
      <c r="F74" s="175"/>
      <c r="G74" s="175"/>
      <c r="H74" s="32"/>
      <c r="I74" s="32"/>
      <c r="J74" s="32"/>
      <c r="K74" s="32"/>
      <c r="L74" s="32"/>
      <c r="M74" s="32"/>
      <c r="N74" s="32"/>
      <c r="O74" s="32"/>
    </row>
    <row r="75" spans="1:20" ht="15.6">
      <c r="A75" s="1"/>
    </row>
    <row r="76" spans="1:20" ht="15.6">
      <c r="A76" s="112" t="s">
        <v>18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</row>
    <row r="78" spans="1:20" ht="15.75" customHeight="1">
      <c r="A78" s="163" t="s">
        <v>78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</row>
    <row r="79" spans="1:20" ht="15.6">
      <c r="C79" s="6" t="s">
        <v>26</v>
      </c>
      <c r="D79" s="4" t="s">
        <v>27</v>
      </c>
      <c r="G79" s="167" t="s">
        <v>25</v>
      </c>
      <c r="H79" s="167"/>
      <c r="I79" s="12"/>
      <c r="J79" s="12"/>
    </row>
    <row r="81" spans="1:20" ht="15.6">
      <c r="A81" s="163" t="s">
        <v>79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</row>
    <row r="82" spans="1:20" ht="15.6">
      <c r="C82" s="6" t="s">
        <v>26</v>
      </c>
      <c r="D82" s="4" t="s">
        <v>27</v>
      </c>
      <c r="G82" s="167" t="s">
        <v>25</v>
      </c>
      <c r="H82" s="167"/>
      <c r="I82" s="12"/>
      <c r="J82" s="12"/>
    </row>
    <row r="84" spans="1:20" ht="15.6">
      <c r="A84" s="2" t="s">
        <v>19</v>
      </c>
    </row>
    <row r="85" spans="1:20" ht="15.6">
      <c r="A85" s="1"/>
      <c r="G85" s="3"/>
    </row>
    <row r="86" spans="1:20" ht="15.6">
      <c r="A86" s="1" t="s">
        <v>20</v>
      </c>
      <c r="B86" s="168">
        <v>45300</v>
      </c>
      <c r="C86" s="169"/>
    </row>
    <row r="88" spans="1:20" ht="15.6">
      <c r="A88" s="164" t="s">
        <v>114</v>
      </c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</row>
    <row r="89" spans="1:20" ht="15.6">
      <c r="C89" s="6" t="s">
        <v>26</v>
      </c>
      <c r="D89" s="4" t="s">
        <v>27</v>
      </c>
      <c r="G89" s="166" t="s">
        <v>25</v>
      </c>
      <c r="H89" s="166"/>
      <c r="I89" s="13"/>
      <c r="J89" s="166" t="s">
        <v>28</v>
      </c>
      <c r="K89" s="166"/>
      <c r="L89" s="12"/>
      <c r="M89" s="12"/>
      <c r="N89" s="12"/>
    </row>
    <row r="91" spans="1:20" ht="15.6">
      <c r="A91" s="162" t="s">
        <v>31</v>
      </c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</row>
    <row r="92" spans="1:20">
      <c r="A92" s="165" t="s">
        <v>66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</row>
    <row r="93" spans="1:20" s="49" customFormat="1" ht="14.25" customHeight="1">
      <c r="A93" s="161" t="s">
        <v>65</v>
      </c>
      <c r="B93" s="161"/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</row>
    <row r="101" spans="6:6">
      <c r="F101" t="s">
        <v>26</v>
      </c>
    </row>
  </sheetData>
  <sheetProtection formatRows="0" insertRows="0"/>
  <mergeCells count="115">
    <mergeCell ref="A76:T76"/>
    <mergeCell ref="A78:T78"/>
    <mergeCell ref="A68:T68"/>
    <mergeCell ref="I62:J62"/>
    <mergeCell ref="I60:J60"/>
    <mergeCell ref="A64:T67"/>
    <mergeCell ref="A69:F69"/>
    <mergeCell ref="A70:K70"/>
    <mergeCell ref="L70:T70"/>
    <mergeCell ref="A73:P73"/>
    <mergeCell ref="G69:T69"/>
    <mergeCell ref="Q73:T73"/>
    <mergeCell ref="D74:G74"/>
    <mergeCell ref="A74:C74"/>
    <mergeCell ref="A93:T93"/>
    <mergeCell ref="A91:T91"/>
    <mergeCell ref="A81:T81"/>
    <mergeCell ref="A88:T88"/>
    <mergeCell ref="A92:T92"/>
    <mergeCell ref="G89:H89"/>
    <mergeCell ref="G82:H82"/>
    <mergeCell ref="B86:C86"/>
    <mergeCell ref="G79:H79"/>
    <mergeCell ref="J89:K89"/>
    <mergeCell ref="C28:D28"/>
    <mergeCell ref="J21:M21"/>
    <mergeCell ref="O21:O22"/>
    <mergeCell ref="P21:S21"/>
    <mergeCell ref="T21:T22"/>
    <mergeCell ref="G28:H28"/>
    <mergeCell ref="A28:B28"/>
    <mergeCell ref="I57:J57"/>
    <mergeCell ref="G33:H33"/>
    <mergeCell ref="A25:T26"/>
    <mergeCell ref="F56:G56"/>
    <mergeCell ref="F57:G57"/>
    <mergeCell ref="A34:B34"/>
    <mergeCell ref="A36:C36"/>
    <mergeCell ref="A46:T46"/>
    <mergeCell ref="A29:B29"/>
    <mergeCell ref="A30:B30"/>
    <mergeCell ref="A31:B31"/>
    <mergeCell ref="A32:B32"/>
    <mergeCell ref="A33:B33"/>
    <mergeCell ref="C39:F40"/>
    <mergeCell ref="C42:F42"/>
    <mergeCell ref="C41:F41"/>
    <mergeCell ref="C43:F43"/>
    <mergeCell ref="P1:T7"/>
    <mergeCell ref="A9:T11"/>
    <mergeCell ref="A16:C16"/>
    <mergeCell ref="A17:T17"/>
    <mergeCell ref="B18:B22"/>
    <mergeCell ref="C18:H20"/>
    <mergeCell ref="N18:N22"/>
    <mergeCell ref="I18:M20"/>
    <mergeCell ref="O18:S20"/>
    <mergeCell ref="A18:A22"/>
    <mergeCell ref="A13:C13"/>
    <mergeCell ref="D13:G13"/>
    <mergeCell ref="T18:T20"/>
    <mergeCell ref="C21:C22"/>
    <mergeCell ref="D21:H21"/>
    <mergeCell ref="A14:G14"/>
    <mergeCell ref="H14:T14"/>
    <mergeCell ref="A53:T53"/>
    <mergeCell ref="A37:T38"/>
    <mergeCell ref="K39:K40"/>
    <mergeCell ref="A39:B40"/>
    <mergeCell ref="A41:B41"/>
    <mergeCell ref="A42:B42"/>
    <mergeCell ref="A43:B43"/>
    <mergeCell ref="I41:J41"/>
    <mergeCell ref="I42:J42"/>
    <mergeCell ref="A50:B50"/>
    <mergeCell ref="I59:J59"/>
    <mergeCell ref="I56:J56"/>
    <mergeCell ref="F62:G62"/>
    <mergeCell ref="C55:D55"/>
    <mergeCell ref="F55:G55"/>
    <mergeCell ref="C56:D56"/>
    <mergeCell ref="C57:D57"/>
    <mergeCell ref="C58:D58"/>
    <mergeCell ref="C59:D59"/>
    <mergeCell ref="C60:D60"/>
    <mergeCell ref="C62:E62"/>
    <mergeCell ref="C61:D61"/>
    <mergeCell ref="I58:J58"/>
    <mergeCell ref="F59:G59"/>
    <mergeCell ref="F58:G58"/>
    <mergeCell ref="F60:G60"/>
    <mergeCell ref="F61:G61"/>
    <mergeCell ref="I55:J55"/>
    <mergeCell ref="I61:J61"/>
    <mergeCell ref="C29:D29"/>
    <mergeCell ref="C30:D30"/>
    <mergeCell ref="C31:D31"/>
    <mergeCell ref="C32:D32"/>
    <mergeCell ref="C33:D33"/>
    <mergeCell ref="C34:D34"/>
    <mergeCell ref="G34:H34"/>
    <mergeCell ref="A51:I51"/>
    <mergeCell ref="H39:H40"/>
    <mergeCell ref="I43:J43"/>
    <mergeCell ref="I44:J44"/>
    <mergeCell ref="I39:J39"/>
    <mergeCell ref="C44:F44"/>
    <mergeCell ref="A49:I49"/>
    <mergeCell ref="A44:B44"/>
    <mergeCell ref="G39:G40"/>
    <mergeCell ref="G29:H29"/>
    <mergeCell ref="G30:H30"/>
    <mergeCell ref="G31:H31"/>
    <mergeCell ref="G32:H32"/>
    <mergeCell ref="C50:T50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01"/>
  <sheetViews>
    <sheetView topLeftCell="B50" workbookViewId="0">
      <selection activeCell="H80" sqref="H80"/>
    </sheetView>
  </sheetViews>
  <sheetFormatPr defaultRowHeight="14.4"/>
  <cols>
    <col min="1" max="1" width="10.109375" customWidth="1"/>
    <col min="2" max="2" width="22" customWidth="1"/>
    <col min="3" max="3" width="9.88671875" customWidth="1"/>
    <col min="4" max="4" width="11.6640625" customWidth="1"/>
    <col min="5" max="5" width="12" hidden="1" customWidth="1"/>
    <col min="6" max="6" width="16" customWidth="1"/>
    <col min="7" max="7" width="15.109375" customWidth="1"/>
    <col min="8" max="8" width="13.109375" customWidth="1"/>
    <col min="9" max="9" width="9.88671875" customWidth="1"/>
    <col min="10" max="10" width="11.33203125" customWidth="1"/>
    <col min="11" max="11" width="12.88671875" customWidth="1"/>
    <col min="12" max="12" width="11.33203125" customWidth="1"/>
    <col min="13" max="13" width="9.88671875" customWidth="1"/>
    <col min="14" max="14" width="13.33203125" customWidth="1"/>
    <col min="16" max="16" width="9.88671875" customWidth="1"/>
    <col min="17" max="17" width="10" customWidth="1"/>
    <col min="18" max="18" width="11" customWidth="1"/>
    <col min="19" max="19" width="10.44140625" customWidth="1"/>
    <col min="20" max="20" width="10.109375" customWidth="1"/>
  </cols>
  <sheetData>
    <row r="1" spans="1:20" ht="15" customHeight="1">
      <c r="P1" s="125" t="s">
        <v>34</v>
      </c>
      <c r="Q1" s="125"/>
      <c r="R1" s="125"/>
      <c r="S1" s="125"/>
      <c r="T1" s="125"/>
    </row>
    <row r="2" spans="1:20">
      <c r="P2" s="125"/>
      <c r="Q2" s="125"/>
      <c r="R2" s="125"/>
      <c r="S2" s="125"/>
      <c r="T2" s="125"/>
    </row>
    <row r="3" spans="1:20">
      <c r="P3" s="125"/>
      <c r="Q3" s="125"/>
      <c r="R3" s="125"/>
      <c r="S3" s="125"/>
      <c r="T3" s="125"/>
    </row>
    <row r="4" spans="1:20">
      <c r="P4" s="125"/>
      <c r="Q4" s="125"/>
      <c r="R4" s="125"/>
      <c r="S4" s="125"/>
      <c r="T4" s="125"/>
    </row>
    <row r="5" spans="1:20">
      <c r="P5" s="125"/>
      <c r="Q5" s="125"/>
      <c r="R5" s="125"/>
      <c r="S5" s="125"/>
      <c r="T5" s="125"/>
    </row>
    <row r="6" spans="1:20">
      <c r="P6" s="125"/>
      <c r="Q6" s="125"/>
      <c r="R6" s="125"/>
      <c r="S6" s="125"/>
      <c r="T6" s="125"/>
    </row>
    <row r="7" spans="1:20">
      <c r="P7" s="125"/>
      <c r="Q7" s="125"/>
      <c r="R7" s="125"/>
      <c r="S7" s="125"/>
      <c r="T7" s="125"/>
    </row>
    <row r="8" spans="1:20" ht="15.75" customHeight="1"/>
    <row r="9" spans="1:20" ht="15" customHeight="1">
      <c r="A9" s="126" t="s">
        <v>35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15.75" customHeight="1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16.5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18.75" customHeight="1"/>
    <row r="13" spans="1:20" ht="19.5" customHeight="1">
      <c r="A13" s="111" t="s">
        <v>32</v>
      </c>
      <c r="B13" s="111"/>
      <c r="C13" s="111"/>
      <c r="D13" s="143">
        <v>45292</v>
      </c>
      <c r="E13" s="144"/>
      <c r="F13" s="144"/>
      <c r="G13" s="144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9.5" customHeight="1">
      <c r="A14" s="111" t="s">
        <v>36</v>
      </c>
      <c r="B14" s="111"/>
      <c r="C14" s="111"/>
      <c r="D14" s="111"/>
      <c r="E14" s="111"/>
      <c r="F14" s="111"/>
      <c r="G14" s="111"/>
      <c r="H14" s="144" t="s">
        <v>75</v>
      </c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ht="13.5" customHeight="1">
      <c r="H15" s="3"/>
    </row>
    <row r="16" spans="1:20" ht="26.25" customHeight="1">
      <c r="A16" s="127" t="s">
        <v>0</v>
      </c>
      <c r="B16" s="127"/>
      <c r="C16" s="127"/>
    </row>
    <row r="17" spans="1:20" ht="65.25" customHeight="1" thickBot="1">
      <c r="A17" s="111" t="s">
        <v>63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</row>
    <row r="18" spans="1:20" ht="15" customHeight="1">
      <c r="A18" s="141" t="s">
        <v>21</v>
      </c>
      <c r="B18" s="128" t="s">
        <v>37</v>
      </c>
      <c r="C18" s="130" t="s">
        <v>38</v>
      </c>
      <c r="D18" s="131"/>
      <c r="E18" s="131"/>
      <c r="F18" s="131"/>
      <c r="G18" s="131"/>
      <c r="H18" s="132"/>
      <c r="I18" s="139" t="s">
        <v>39</v>
      </c>
      <c r="J18" s="139"/>
      <c r="K18" s="139"/>
      <c r="L18" s="139"/>
      <c r="M18" s="139"/>
      <c r="N18" s="139" t="s">
        <v>41</v>
      </c>
      <c r="O18" s="139" t="s">
        <v>42</v>
      </c>
      <c r="P18" s="139"/>
      <c r="Q18" s="139"/>
      <c r="R18" s="139"/>
      <c r="S18" s="139"/>
      <c r="T18" s="145" t="s">
        <v>1</v>
      </c>
    </row>
    <row r="19" spans="1:20" ht="16.5" customHeight="1">
      <c r="A19" s="142"/>
      <c r="B19" s="129"/>
      <c r="C19" s="133"/>
      <c r="D19" s="134"/>
      <c r="E19" s="134"/>
      <c r="F19" s="134"/>
      <c r="G19" s="134"/>
      <c r="H19" s="135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6"/>
    </row>
    <row r="20" spans="1:20" ht="15.75" customHeight="1">
      <c r="A20" s="142"/>
      <c r="B20" s="129"/>
      <c r="C20" s="136"/>
      <c r="D20" s="137"/>
      <c r="E20" s="137"/>
      <c r="F20" s="137"/>
      <c r="G20" s="137"/>
      <c r="H20" s="138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6"/>
    </row>
    <row r="21" spans="1:20">
      <c r="A21" s="142"/>
      <c r="B21" s="129"/>
      <c r="C21" s="140" t="s">
        <v>2</v>
      </c>
      <c r="D21" s="147" t="s">
        <v>3</v>
      </c>
      <c r="E21" s="147"/>
      <c r="F21" s="147"/>
      <c r="G21" s="147"/>
      <c r="H21" s="147"/>
      <c r="I21" s="60"/>
      <c r="J21" s="147" t="s">
        <v>3</v>
      </c>
      <c r="K21" s="147"/>
      <c r="L21" s="147"/>
      <c r="M21" s="147"/>
      <c r="N21" s="140"/>
      <c r="O21" s="140" t="s">
        <v>2</v>
      </c>
      <c r="P21" s="140" t="s">
        <v>3</v>
      </c>
      <c r="Q21" s="140"/>
      <c r="R21" s="140"/>
      <c r="S21" s="140"/>
      <c r="T21" s="146"/>
    </row>
    <row r="22" spans="1:20" ht="159" customHeight="1">
      <c r="A22" s="142"/>
      <c r="B22" s="129"/>
      <c r="C22" s="140"/>
      <c r="D22" s="61" t="s">
        <v>4</v>
      </c>
      <c r="E22" s="61" t="s">
        <v>5</v>
      </c>
      <c r="F22" s="61" t="s">
        <v>5</v>
      </c>
      <c r="G22" s="61" t="s">
        <v>68</v>
      </c>
      <c r="H22" s="61" t="s">
        <v>69</v>
      </c>
      <c r="I22" s="61" t="s">
        <v>2</v>
      </c>
      <c r="J22" s="61" t="s">
        <v>4</v>
      </c>
      <c r="K22" s="61" t="s">
        <v>5</v>
      </c>
      <c r="L22" s="61" t="s">
        <v>40</v>
      </c>
      <c r="M22" s="61" t="s">
        <v>69</v>
      </c>
      <c r="N22" s="140"/>
      <c r="O22" s="140"/>
      <c r="P22" s="61" t="s">
        <v>4</v>
      </c>
      <c r="Q22" s="61" t="s">
        <v>5</v>
      </c>
      <c r="R22" s="61" t="s">
        <v>40</v>
      </c>
      <c r="S22" s="61" t="s">
        <v>69</v>
      </c>
      <c r="T22" s="146"/>
    </row>
    <row r="23" spans="1:20" ht="72" customHeight="1" thickBot="1">
      <c r="A23" s="10">
        <v>1</v>
      </c>
      <c r="B23" s="75" t="s">
        <v>83</v>
      </c>
      <c r="C23" s="23">
        <f>D23+F23+G23+H23</f>
        <v>1740140</v>
      </c>
      <c r="D23" s="50">
        <v>1200000</v>
      </c>
      <c r="E23" s="51"/>
      <c r="F23" s="50">
        <v>180000</v>
      </c>
      <c r="G23" s="50">
        <v>180000</v>
      </c>
      <c r="H23" s="50">
        <v>180140</v>
      </c>
      <c r="I23" s="23">
        <f>J23+K23+L23+M23</f>
        <v>1740140</v>
      </c>
      <c r="J23" s="50">
        <v>1200000</v>
      </c>
      <c r="K23" s="50">
        <v>180000</v>
      </c>
      <c r="L23" s="50">
        <v>180000</v>
      </c>
      <c r="M23" s="50">
        <v>180140</v>
      </c>
      <c r="N23" s="50">
        <v>983178.87</v>
      </c>
      <c r="O23" s="23">
        <f>P23+Q23+R23+S23</f>
        <v>983178.86999999988</v>
      </c>
      <c r="P23" s="50">
        <v>677999.84</v>
      </c>
      <c r="Q23" s="50">
        <v>101699.97</v>
      </c>
      <c r="R23" s="50">
        <v>101699.97</v>
      </c>
      <c r="S23" s="50">
        <v>101779.09</v>
      </c>
      <c r="T23" s="52"/>
    </row>
    <row r="24" spans="1:20" ht="14.25" customHeight="1"/>
    <row r="25" spans="1:20" ht="15.75" customHeight="1">
      <c r="A25" s="111" t="s">
        <v>64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</row>
    <row r="26" spans="1:20" ht="15.75" customHeight="1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20" ht="13.5" customHeight="1" thickBo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</row>
    <row r="28" spans="1:20" ht="65.25" customHeight="1">
      <c r="A28" s="149" t="s">
        <v>43</v>
      </c>
      <c r="B28" s="148"/>
      <c r="C28" s="148" t="s">
        <v>44</v>
      </c>
      <c r="D28" s="148"/>
      <c r="E28" s="59"/>
      <c r="F28" s="59" t="s">
        <v>45</v>
      </c>
      <c r="G28" s="148" t="s">
        <v>46</v>
      </c>
      <c r="H28" s="148"/>
      <c r="I28" s="48" t="s">
        <v>30</v>
      </c>
    </row>
    <row r="29" spans="1:20" ht="15.75" customHeight="1">
      <c r="A29" s="152" t="s">
        <v>6</v>
      </c>
      <c r="B29" s="153"/>
      <c r="C29" s="81">
        <f>C31+C32+C33+C34</f>
        <v>1740140</v>
      </c>
      <c r="D29" s="81"/>
      <c r="E29" s="24"/>
      <c r="F29" s="67">
        <f>F31+F32+F33+F34</f>
        <v>100.00000000000001</v>
      </c>
      <c r="G29" s="99">
        <v>983178.87</v>
      </c>
      <c r="H29" s="99"/>
      <c r="I29" s="66"/>
    </row>
    <row r="30" spans="1:20" ht="15" customHeight="1">
      <c r="A30" s="154" t="s">
        <v>7</v>
      </c>
      <c r="B30" s="155"/>
      <c r="C30" s="82"/>
      <c r="D30" s="82"/>
      <c r="E30" s="26"/>
      <c r="F30" s="68"/>
      <c r="G30" s="100"/>
      <c r="H30" s="100"/>
      <c r="I30" s="68"/>
    </row>
    <row r="31" spans="1:20" ht="30" customHeight="1">
      <c r="A31" s="152" t="s">
        <v>47</v>
      </c>
      <c r="B31" s="153"/>
      <c r="C31" s="83">
        <v>1200000</v>
      </c>
      <c r="D31" s="83"/>
      <c r="E31" s="24"/>
      <c r="F31" s="67">
        <f>ROUND((C31/C$29*100),6)</f>
        <v>68.959969000000001</v>
      </c>
      <c r="G31" s="85">
        <f>ROUND((G$29*F31/100),2)</f>
        <v>677999.84</v>
      </c>
      <c r="H31" s="85"/>
      <c r="I31" s="67">
        <f>C31-G31</f>
        <v>522000.16000000003</v>
      </c>
    </row>
    <row r="32" spans="1:20" ht="45.75" customHeight="1">
      <c r="A32" s="152" t="s">
        <v>8</v>
      </c>
      <c r="B32" s="153"/>
      <c r="C32" s="83">
        <v>180000</v>
      </c>
      <c r="D32" s="83"/>
      <c r="E32" s="24"/>
      <c r="F32" s="67">
        <f>ROUND((C32/C$29*100),6)</f>
        <v>10.343995</v>
      </c>
      <c r="G32" s="85">
        <f>ROUND((G$29*F32/100),2)</f>
        <v>101699.97</v>
      </c>
      <c r="H32" s="85"/>
      <c r="I32" s="67">
        <f t="shared" ref="I32:I34" si="0">C32-G32</f>
        <v>78300.03</v>
      </c>
    </row>
    <row r="33" spans="1:21" ht="46.5" customHeight="1">
      <c r="A33" s="152" t="s">
        <v>48</v>
      </c>
      <c r="B33" s="153"/>
      <c r="C33" s="83">
        <v>180000</v>
      </c>
      <c r="D33" s="83"/>
      <c r="E33" s="24"/>
      <c r="F33" s="67">
        <f>ROUND((C33/C$29*100),6)</f>
        <v>10.343995</v>
      </c>
      <c r="G33" s="85">
        <f>ROUND((G$29*F33/100),2)</f>
        <v>101699.97</v>
      </c>
      <c r="H33" s="85"/>
      <c r="I33" s="67">
        <f t="shared" si="0"/>
        <v>78300.03</v>
      </c>
    </row>
    <row r="34" spans="1:21" ht="105.75" customHeight="1" thickBot="1">
      <c r="A34" s="150" t="s">
        <v>70</v>
      </c>
      <c r="B34" s="151"/>
      <c r="C34" s="84">
        <v>180140</v>
      </c>
      <c r="D34" s="84"/>
      <c r="E34" s="27"/>
      <c r="F34" s="67">
        <f>ROUND((C34/C$29*100),6)</f>
        <v>10.352041</v>
      </c>
      <c r="G34" s="85">
        <f>ROUND((G$29*F34/100),2)+0.01</f>
        <v>101779.09</v>
      </c>
      <c r="H34" s="85"/>
      <c r="I34" s="67">
        <f t="shared" si="0"/>
        <v>78360.91</v>
      </c>
    </row>
    <row r="35" spans="1:21" ht="12.75" customHeight="1"/>
    <row r="36" spans="1:21" ht="15.75" customHeight="1">
      <c r="A36" s="127" t="s">
        <v>22</v>
      </c>
      <c r="B36" s="127"/>
      <c r="C36" s="127"/>
    </row>
    <row r="37" spans="1:21" ht="12.75" customHeight="1">
      <c r="A37" s="111" t="s">
        <v>73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</row>
    <row r="38" spans="1:21" ht="20.25" customHeight="1" thickBot="1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</row>
    <row r="39" spans="1:21" ht="128.25" customHeight="1">
      <c r="A39" s="114" t="s">
        <v>9</v>
      </c>
      <c r="B39" s="92"/>
      <c r="C39" s="92" t="s">
        <v>49</v>
      </c>
      <c r="D39" s="92"/>
      <c r="E39" s="92"/>
      <c r="F39" s="92"/>
      <c r="G39" s="92" t="s">
        <v>23</v>
      </c>
      <c r="H39" s="87" t="s">
        <v>24</v>
      </c>
      <c r="I39" s="92" t="s">
        <v>10</v>
      </c>
      <c r="J39" s="93"/>
      <c r="K39" s="113"/>
      <c r="L39" s="7"/>
    </row>
    <row r="40" spans="1:21" ht="15.75" hidden="1" customHeight="1" thickBot="1">
      <c r="A40" s="115"/>
      <c r="B40" s="98"/>
      <c r="C40" s="98"/>
      <c r="D40" s="98"/>
      <c r="E40" s="98"/>
      <c r="F40" s="98"/>
      <c r="G40" s="98"/>
      <c r="H40" s="88"/>
      <c r="I40" s="29"/>
      <c r="J40" s="30"/>
      <c r="K40" s="113"/>
      <c r="L40" s="7"/>
    </row>
    <row r="41" spans="1:21" ht="29.25" customHeight="1">
      <c r="A41" s="116" t="s">
        <v>50</v>
      </c>
      <c r="B41" s="117"/>
      <c r="C41" s="157">
        <f>C43+C44</f>
        <v>340754.20999999996</v>
      </c>
      <c r="D41" s="158"/>
      <c r="E41" s="158"/>
      <c r="F41" s="159"/>
      <c r="G41" s="67">
        <f>G43+G44</f>
        <v>340754.20999999996</v>
      </c>
      <c r="H41" s="63">
        <f>H43+H44</f>
        <v>0</v>
      </c>
      <c r="I41" s="122"/>
      <c r="J41" s="123"/>
    </row>
    <row r="42" spans="1:21" ht="17.25" customHeight="1">
      <c r="A42" s="118" t="s">
        <v>7</v>
      </c>
      <c r="B42" s="119"/>
      <c r="C42" s="156"/>
      <c r="D42" s="156"/>
      <c r="E42" s="156"/>
      <c r="F42" s="156"/>
      <c r="G42" s="66"/>
      <c r="H42" s="39"/>
      <c r="I42" s="122"/>
      <c r="J42" s="123"/>
    </row>
    <row r="43" spans="1:21" ht="19.5" customHeight="1">
      <c r="A43" s="120" t="s">
        <v>51</v>
      </c>
      <c r="B43" s="121"/>
      <c r="C43" s="160">
        <v>122019.68</v>
      </c>
      <c r="D43" s="160"/>
      <c r="E43" s="160"/>
      <c r="F43" s="160"/>
      <c r="G43" s="69">
        <v>122019.68</v>
      </c>
      <c r="H43" s="63">
        <f>C43-G43</f>
        <v>0</v>
      </c>
      <c r="I43" s="83"/>
      <c r="J43" s="91"/>
    </row>
    <row r="44" spans="1:21" ht="33" customHeight="1" thickBot="1">
      <c r="A44" s="96" t="s">
        <v>71</v>
      </c>
      <c r="B44" s="97"/>
      <c r="C44" s="94">
        <v>218734.53</v>
      </c>
      <c r="D44" s="94"/>
      <c r="E44" s="94"/>
      <c r="F44" s="94"/>
      <c r="G44" s="70">
        <v>218734.53</v>
      </c>
      <c r="H44" s="36">
        <f>C44-G44</f>
        <v>0</v>
      </c>
      <c r="I44" s="83"/>
      <c r="J44" s="91"/>
    </row>
    <row r="45" spans="1:21" ht="36.75" customHeight="1"/>
    <row r="46" spans="1:21" ht="30.75" customHeight="1">
      <c r="A46" s="111" t="s">
        <v>74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58"/>
    </row>
    <row r="47" spans="1:21" ht="13.5" customHeight="1"/>
    <row r="48" spans="1:21" ht="19.5" customHeight="1">
      <c r="A48" s="21" t="s">
        <v>52</v>
      </c>
      <c r="C48" s="178" t="s">
        <v>85</v>
      </c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</row>
    <row r="49" spans="1:20" ht="17.25" customHeight="1">
      <c r="A49" s="95" t="s">
        <v>86</v>
      </c>
      <c r="B49" s="95"/>
      <c r="C49" s="95"/>
      <c r="D49" s="95"/>
      <c r="E49" s="95"/>
      <c r="F49" s="95"/>
      <c r="G49" s="95"/>
      <c r="H49" s="95"/>
      <c r="I49" s="95"/>
    </row>
    <row r="50" spans="1:20" ht="19.5" customHeight="1">
      <c r="A50" s="124" t="s">
        <v>72</v>
      </c>
      <c r="B50" s="124"/>
      <c r="C50" s="74" t="s">
        <v>87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</row>
    <row r="51" spans="1:20" ht="20.25" customHeight="1">
      <c r="A51" s="74" t="s">
        <v>88</v>
      </c>
      <c r="B51" s="74"/>
      <c r="C51" s="74"/>
      <c r="D51" s="74"/>
      <c r="E51" s="74"/>
      <c r="F51" s="74"/>
      <c r="G51" s="74"/>
      <c r="H51" s="74"/>
      <c r="I51" s="74"/>
      <c r="J51" s="74"/>
    </row>
    <row r="52" spans="1:20" ht="11.25" customHeight="1"/>
    <row r="53" spans="1:20" ht="19.5" customHeight="1">
      <c r="A53" s="111" t="s">
        <v>53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</row>
    <row r="54" spans="1:20" ht="15" thickBot="1"/>
    <row r="55" spans="1:20" ht="183.75" customHeight="1">
      <c r="A55" s="64" t="s">
        <v>21</v>
      </c>
      <c r="B55" s="62" t="s">
        <v>11</v>
      </c>
      <c r="C55" s="92" t="s">
        <v>54</v>
      </c>
      <c r="D55" s="92"/>
      <c r="E55" s="19"/>
      <c r="F55" s="92" t="s">
        <v>55</v>
      </c>
      <c r="G55" s="92"/>
      <c r="H55" s="62" t="s">
        <v>56</v>
      </c>
      <c r="I55" s="87" t="s">
        <v>24</v>
      </c>
      <c r="J55" s="110"/>
      <c r="K55" s="71" t="s">
        <v>10</v>
      </c>
    </row>
    <row r="56" spans="1:20" ht="63.75" customHeight="1">
      <c r="A56" s="65">
        <v>1</v>
      </c>
      <c r="B56" s="14" t="s">
        <v>12</v>
      </c>
      <c r="C56" s="106"/>
      <c r="D56" s="106"/>
      <c r="E56" s="55"/>
      <c r="F56" s="106"/>
      <c r="G56" s="106"/>
      <c r="H56" s="55"/>
      <c r="I56" s="103">
        <f>F56-H56</f>
        <v>0</v>
      </c>
      <c r="J56" s="103"/>
      <c r="K56" s="56"/>
      <c r="O56" s="73"/>
    </row>
    <row r="57" spans="1:20" ht="70.8" customHeight="1">
      <c r="A57" s="65">
        <v>2</v>
      </c>
      <c r="B57" s="14" t="s">
        <v>57</v>
      </c>
      <c r="C57" s="180" t="s">
        <v>84</v>
      </c>
      <c r="D57" s="180"/>
      <c r="E57" s="55"/>
      <c r="F57" s="106">
        <v>1740140</v>
      </c>
      <c r="G57" s="106"/>
      <c r="H57" s="55">
        <v>983178.87</v>
      </c>
      <c r="I57" s="103">
        <f t="shared" ref="I57:I61" si="1">F57-H57</f>
        <v>756961.13</v>
      </c>
      <c r="J57" s="103"/>
      <c r="K57" s="79" t="s">
        <v>118</v>
      </c>
    </row>
    <row r="58" spans="1:20" ht="90" customHeight="1">
      <c r="A58" s="65">
        <v>3</v>
      </c>
      <c r="B58" s="14" t="s">
        <v>29</v>
      </c>
      <c r="C58" s="106"/>
      <c r="D58" s="106"/>
      <c r="E58" s="55"/>
      <c r="F58" s="106"/>
      <c r="G58" s="106"/>
      <c r="H58" s="55"/>
      <c r="I58" s="103">
        <f t="shared" si="1"/>
        <v>0</v>
      </c>
      <c r="J58" s="103"/>
      <c r="K58" s="56"/>
    </row>
    <row r="59" spans="1:20" ht="105.75" customHeight="1">
      <c r="A59" s="65">
        <v>4</v>
      </c>
      <c r="B59" s="14" t="s">
        <v>13</v>
      </c>
      <c r="C59" s="106"/>
      <c r="D59" s="106"/>
      <c r="E59" s="55"/>
      <c r="F59" s="106"/>
      <c r="G59" s="106"/>
      <c r="H59" s="55"/>
      <c r="I59" s="103">
        <f t="shared" si="1"/>
        <v>0</v>
      </c>
      <c r="J59" s="103"/>
      <c r="K59" s="56"/>
      <c r="M59" s="13"/>
      <c r="N59" s="13"/>
    </row>
    <row r="60" spans="1:20" ht="33" customHeight="1">
      <c r="A60" s="65">
        <v>5</v>
      </c>
      <c r="B60" s="14" t="s">
        <v>14</v>
      </c>
      <c r="C60" s="106"/>
      <c r="D60" s="106"/>
      <c r="E60" s="55"/>
      <c r="F60" s="106"/>
      <c r="G60" s="106"/>
      <c r="H60" s="55"/>
      <c r="I60" s="103">
        <f t="shared" si="1"/>
        <v>0</v>
      </c>
      <c r="J60" s="103"/>
      <c r="K60" s="56"/>
    </row>
    <row r="61" spans="1:20" ht="20.25" customHeight="1">
      <c r="A61" s="65">
        <v>6</v>
      </c>
      <c r="B61" s="14" t="s">
        <v>15</v>
      </c>
      <c r="C61" s="106"/>
      <c r="D61" s="106"/>
      <c r="E61" s="55"/>
      <c r="F61" s="106"/>
      <c r="G61" s="106"/>
      <c r="H61" s="55"/>
      <c r="I61" s="103">
        <f t="shared" si="1"/>
        <v>0</v>
      </c>
      <c r="J61" s="103"/>
      <c r="K61" s="56"/>
    </row>
    <row r="62" spans="1:20" ht="25.5" customHeight="1" thickBot="1">
      <c r="A62" s="18"/>
      <c r="B62" s="20" t="s">
        <v>16</v>
      </c>
      <c r="C62" s="107"/>
      <c r="D62" s="108"/>
      <c r="E62" s="109"/>
      <c r="F62" s="104">
        <f>SUM(F56:F61)</f>
        <v>1740140</v>
      </c>
      <c r="G62" s="105"/>
      <c r="H62" s="28">
        <f>SUM(H56:H61)</f>
        <v>983178.87</v>
      </c>
      <c r="I62" s="171">
        <f>SUM(I56:J61)</f>
        <v>756961.13</v>
      </c>
      <c r="J62" s="172"/>
      <c r="K62" s="40"/>
    </row>
    <row r="64" spans="1:20" ht="6.75" customHeight="1">
      <c r="A64" s="111" t="s">
        <v>58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</row>
    <row r="65" spans="1:20" ht="17.25" customHeight="1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ht="10.5" customHeight="1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</row>
    <row r="67" spans="1:20" ht="10.5" customHeight="1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</row>
    <row r="68" spans="1:20" ht="15.6" customHeight="1">
      <c r="A68" s="170" t="s">
        <v>59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</row>
    <row r="69" spans="1:20" ht="19.5" customHeight="1">
      <c r="A69" s="173" t="s">
        <v>67</v>
      </c>
      <c r="B69" s="173"/>
      <c r="C69" s="173"/>
      <c r="D69" s="173"/>
      <c r="E69" s="173"/>
      <c r="F69" s="173"/>
      <c r="G69" s="175" t="s">
        <v>115</v>
      </c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</row>
    <row r="70" spans="1:20" ht="18.75" customHeight="1">
      <c r="A70" s="170" t="s">
        <v>60</v>
      </c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4" t="s">
        <v>62</v>
      </c>
      <c r="M70" s="174"/>
      <c r="N70" s="174"/>
      <c r="O70" s="174"/>
      <c r="P70" s="174"/>
      <c r="Q70" s="174"/>
      <c r="R70" s="174"/>
      <c r="S70" s="174"/>
      <c r="T70" s="174"/>
    </row>
    <row r="71" spans="1:20" ht="15.6">
      <c r="A71" s="1"/>
    </row>
    <row r="72" spans="1:20" ht="15.6">
      <c r="A72" s="1" t="s">
        <v>17</v>
      </c>
    </row>
    <row r="73" spans="1:20" ht="15.6">
      <c r="A73" s="173" t="s">
        <v>61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6" t="s">
        <v>120</v>
      </c>
      <c r="R73" s="176"/>
      <c r="S73" s="176"/>
      <c r="T73" s="176"/>
    </row>
    <row r="74" spans="1:20" ht="15.6">
      <c r="A74" s="177" t="s">
        <v>33</v>
      </c>
      <c r="B74" s="177"/>
      <c r="C74" s="177"/>
      <c r="D74" s="80" t="s">
        <v>121</v>
      </c>
      <c r="E74" s="80"/>
      <c r="F74" s="80"/>
      <c r="G74" s="80"/>
      <c r="H74" s="32"/>
      <c r="I74" s="32"/>
      <c r="J74" s="32"/>
      <c r="K74" s="32"/>
      <c r="L74" s="32"/>
      <c r="M74" s="32"/>
      <c r="N74" s="32"/>
      <c r="O74" s="32"/>
    </row>
    <row r="75" spans="1:20" ht="15.6">
      <c r="A75" s="1"/>
    </row>
    <row r="76" spans="1:20" ht="15.6">
      <c r="A76" s="112" t="s">
        <v>18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</row>
    <row r="78" spans="1:20" ht="15.75" customHeight="1">
      <c r="A78" s="163" t="s">
        <v>78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</row>
    <row r="79" spans="1:20" ht="15.6">
      <c r="C79" s="6" t="s">
        <v>26</v>
      </c>
      <c r="D79" s="4" t="s">
        <v>27</v>
      </c>
      <c r="G79" s="167" t="s">
        <v>25</v>
      </c>
      <c r="H79" s="167"/>
      <c r="I79" s="12"/>
      <c r="J79" s="12"/>
    </row>
    <row r="81" spans="1:20" ht="15.6">
      <c r="A81" s="163" t="s">
        <v>79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</row>
    <row r="82" spans="1:20" ht="15.6">
      <c r="C82" s="6" t="s">
        <v>26</v>
      </c>
      <c r="D82" s="4" t="s">
        <v>27</v>
      </c>
      <c r="G82" s="167" t="s">
        <v>25</v>
      </c>
      <c r="H82" s="167"/>
      <c r="I82" s="12"/>
      <c r="J82" s="12"/>
    </row>
    <row r="84" spans="1:20" ht="15.6">
      <c r="A84" s="2" t="s">
        <v>19</v>
      </c>
    </row>
    <row r="85" spans="1:20" ht="15.6">
      <c r="A85" s="1"/>
      <c r="G85" s="3"/>
    </row>
    <row r="86" spans="1:20" ht="15.6">
      <c r="A86" s="1" t="s">
        <v>20</v>
      </c>
      <c r="B86" s="168">
        <v>45300</v>
      </c>
      <c r="C86" s="169"/>
    </row>
    <row r="88" spans="1:20" ht="15.6">
      <c r="A88" s="164" t="s">
        <v>114</v>
      </c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</row>
    <row r="89" spans="1:20" ht="15.6">
      <c r="C89" s="6" t="s">
        <v>26</v>
      </c>
      <c r="D89" s="4" t="s">
        <v>27</v>
      </c>
      <c r="G89" s="166" t="s">
        <v>25</v>
      </c>
      <c r="H89" s="166"/>
      <c r="I89" s="13"/>
      <c r="J89" s="166" t="s">
        <v>28</v>
      </c>
      <c r="K89" s="166"/>
      <c r="L89" s="12"/>
      <c r="M89" s="12"/>
      <c r="N89" s="12"/>
    </row>
    <row r="91" spans="1:20" ht="15.6">
      <c r="A91" s="162" t="s">
        <v>31</v>
      </c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</row>
    <row r="92" spans="1:20">
      <c r="A92" s="165" t="s">
        <v>66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</row>
    <row r="93" spans="1:20" s="49" customFormat="1" ht="14.25" customHeight="1">
      <c r="A93" s="161" t="s">
        <v>65</v>
      </c>
      <c r="B93" s="161"/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</row>
    <row r="101" spans="6:6">
      <c r="F101" t="s">
        <v>26</v>
      </c>
    </row>
  </sheetData>
  <sheetProtection formatRows="0" insertRows="0"/>
  <mergeCells count="113">
    <mergeCell ref="A91:T91"/>
    <mergeCell ref="A92:T92"/>
    <mergeCell ref="A93:T93"/>
    <mergeCell ref="G79:H79"/>
    <mergeCell ref="A81:T81"/>
    <mergeCell ref="G82:H82"/>
    <mergeCell ref="B86:C86"/>
    <mergeCell ref="A88:T88"/>
    <mergeCell ref="G89:H89"/>
    <mergeCell ref="J89:K89"/>
    <mergeCell ref="A73:P73"/>
    <mergeCell ref="Q73:T73"/>
    <mergeCell ref="A74:C74"/>
    <mergeCell ref="A76:T76"/>
    <mergeCell ref="A78:T78"/>
    <mergeCell ref="A64:T67"/>
    <mergeCell ref="A68:T68"/>
    <mergeCell ref="A69:F69"/>
    <mergeCell ref="G69:T69"/>
    <mergeCell ref="A70:K70"/>
    <mergeCell ref="L70:T70"/>
    <mergeCell ref="C61:D61"/>
    <mergeCell ref="F61:G61"/>
    <mergeCell ref="I61:J61"/>
    <mergeCell ref="C62:E62"/>
    <mergeCell ref="F62:G62"/>
    <mergeCell ref="I62:J62"/>
    <mergeCell ref="C59:D59"/>
    <mergeCell ref="F59:G59"/>
    <mergeCell ref="I59:J59"/>
    <mergeCell ref="C60:D60"/>
    <mergeCell ref="F60:G60"/>
    <mergeCell ref="I60:J60"/>
    <mergeCell ref="C57:D57"/>
    <mergeCell ref="F57:G57"/>
    <mergeCell ref="I57:J57"/>
    <mergeCell ref="C58:D58"/>
    <mergeCell ref="F58:G58"/>
    <mergeCell ref="I58:J58"/>
    <mergeCell ref="A53:T53"/>
    <mergeCell ref="C55:D55"/>
    <mergeCell ref="F55:G55"/>
    <mergeCell ref="I55:J55"/>
    <mergeCell ref="C56:D56"/>
    <mergeCell ref="F56:G56"/>
    <mergeCell ref="I56:J56"/>
    <mergeCell ref="A46:T46"/>
    <mergeCell ref="C48:T48"/>
    <mergeCell ref="A49:I49"/>
    <mergeCell ref="A50:B50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101"/>
  <sheetViews>
    <sheetView topLeftCell="A53" workbookViewId="0">
      <selection activeCell="B23" sqref="B23"/>
    </sheetView>
  </sheetViews>
  <sheetFormatPr defaultRowHeight="14.4"/>
  <cols>
    <col min="1" max="1" width="10.109375" customWidth="1"/>
    <col min="2" max="2" width="22" customWidth="1"/>
    <col min="3" max="3" width="9.88671875" customWidth="1"/>
    <col min="4" max="4" width="11.6640625" customWidth="1"/>
    <col min="5" max="5" width="12" hidden="1" customWidth="1"/>
    <col min="6" max="6" width="16" customWidth="1"/>
    <col min="7" max="7" width="15.109375" customWidth="1"/>
    <col min="8" max="8" width="13.109375" customWidth="1"/>
    <col min="9" max="9" width="9.88671875" customWidth="1"/>
    <col min="10" max="10" width="11.33203125" customWidth="1"/>
    <col min="11" max="11" width="12.88671875" customWidth="1"/>
    <col min="12" max="12" width="11.33203125" customWidth="1"/>
    <col min="13" max="13" width="9.88671875" customWidth="1"/>
    <col min="14" max="14" width="13.33203125" customWidth="1"/>
    <col min="16" max="16" width="9.88671875" customWidth="1"/>
    <col min="17" max="17" width="10" customWidth="1"/>
    <col min="18" max="18" width="11" customWidth="1"/>
    <col min="19" max="19" width="10.44140625" customWidth="1"/>
    <col min="20" max="20" width="10.109375" customWidth="1"/>
  </cols>
  <sheetData>
    <row r="1" spans="1:20" ht="15" customHeight="1">
      <c r="P1" s="125" t="s">
        <v>34</v>
      </c>
      <c r="Q1" s="125"/>
      <c r="R1" s="125"/>
      <c r="S1" s="125"/>
      <c r="T1" s="125"/>
    </row>
    <row r="2" spans="1:20">
      <c r="P2" s="125"/>
      <c r="Q2" s="125"/>
      <c r="R2" s="125"/>
      <c r="S2" s="125"/>
      <c r="T2" s="125"/>
    </row>
    <row r="3" spans="1:20">
      <c r="P3" s="125"/>
      <c r="Q3" s="125"/>
      <c r="R3" s="125"/>
      <c r="S3" s="125"/>
      <c r="T3" s="125"/>
    </row>
    <row r="4" spans="1:20">
      <c r="P4" s="125"/>
      <c r="Q4" s="125"/>
      <c r="R4" s="125"/>
      <c r="S4" s="125"/>
      <c r="T4" s="125"/>
    </row>
    <row r="5" spans="1:20">
      <c r="P5" s="125"/>
      <c r="Q5" s="125"/>
      <c r="R5" s="125"/>
      <c r="S5" s="125"/>
      <c r="T5" s="125"/>
    </row>
    <row r="6" spans="1:20">
      <c r="P6" s="125"/>
      <c r="Q6" s="125"/>
      <c r="R6" s="125"/>
      <c r="S6" s="125"/>
      <c r="T6" s="125"/>
    </row>
    <row r="7" spans="1:20">
      <c r="P7" s="125"/>
      <c r="Q7" s="125"/>
      <c r="R7" s="125"/>
      <c r="S7" s="125"/>
      <c r="T7" s="125"/>
    </row>
    <row r="8" spans="1:20" ht="15.75" customHeight="1"/>
    <row r="9" spans="1:20" ht="15" customHeight="1">
      <c r="A9" s="126" t="s">
        <v>35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15.75" customHeight="1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16.5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18.75" customHeight="1"/>
    <row r="13" spans="1:20" ht="19.5" customHeight="1">
      <c r="A13" s="111" t="s">
        <v>32</v>
      </c>
      <c r="B13" s="111"/>
      <c r="C13" s="111"/>
      <c r="D13" s="143">
        <v>45292</v>
      </c>
      <c r="E13" s="144"/>
      <c r="F13" s="144"/>
      <c r="G13" s="144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9.5" customHeight="1">
      <c r="A14" s="111" t="s">
        <v>36</v>
      </c>
      <c r="B14" s="111"/>
      <c r="C14" s="111"/>
      <c r="D14" s="111"/>
      <c r="E14" s="111"/>
      <c r="F14" s="111"/>
      <c r="G14" s="111"/>
      <c r="H14" s="144" t="s">
        <v>75</v>
      </c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ht="13.5" customHeight="1">
      <c r="H15" s="3"/>
    </row>
    <row r="16" spans="1:20" ht="26.25" customHeight="1">
      <c r="A16" s="127" t="s">
        <v>0</v>
      </c>
      <c r="B16" s="127"/>
      <c r="C16" s="127"/>
    </row>
    <row r="17" spans="1:20" ht="65.25" customHeight="1" thickBot="1">
      <c r="A17" s="111" t="s">
        <v>63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</row>
    <row r="18" spans="1:20" ht="15" customHeight="1">
      <c r="A18" s="141" t="s">
        <v>21</v>
      </c>
      <c r="B18" s="128" t="s">
        <v>37</v>
      </c>
      <c r="C18" s="130" t="s">
        <v>38</v>
      </c>
      <c r="D18" s="131"/>
      <c r="E18" s="131"/>
      <c r="F18" s="131"/>
      <c r="G18" s="131"/>
      <c r="H18" s="132"/>
      <c r="I18" s="139" t="s">
        <v>39</v>
      </c>
      <c r="J18" s="139"/>
      <c r="K18" s="139"/>
      <c r="L18" s="139"/>
      <c r="M18" s="139"/>
      <c r="N18" s="139" t="s">
        <v>41</v>
      </c>
      <c r="O18" s="139" t="s">
        <v>42</v>
      </c>
      <c r="P18" s="139"/>
      <c r="Q18" s="139"/>
      <c r="R18" s="139"/>
      <c r="S18" s="139"/>
      <c r="T18" s="145" t="s">
        <v>1</v>
      </c>
    </row>
    <row r="19" spans="1:20" ht="16.5" customHeight="1">
      <c r="A19" s="142"/>
      <c r="B19" s="129"/>
      <c r="C19" s="133"/>
      <c r="D19" s="134"/>
      <c r="E19" s="134"/>
      <c r="F19" s="134"/>
      <c r="G19" s="134"/>
      <c r="H19" s="135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6"/>
    </row>
    <row r="20" spans="1:20" ht="15.75" customHeight="1">
      <c r="A20" s="142"/>
      <c r="B20" s="129"/>
      <c r="C20" s="136"/>
      <c r="D20" s="137"/>
      <c r="E20" s="137"/>
      <c r="F20" s="137"/>
      <c r="G20" s="137"/>
      <c r="H20" s="138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6"/>
    </row>
    <row r="21" spans="1:20">
      <c r="A21" s="142"/>
      <c r="B21" s="129"/>
      <c r="C21" s="140" t="s">
        <v>2</v>
      </c>
      <c r="D21" s="147" t="s">
        <v>3</v>
      </c>
      <c r="E21" s="147"/>
      <c r="F21" s="147"/>
      <c r="G21" s="147"/>
      <c r="H21" s="147"/>
      <c r="I21" s="60"/>
      <c r="J21" s="147" t="s">
        <v>3</v>
      </c>
      <c r="K21" s="147"/>
      <c r="L21" s="147"/>
      <c r="M21" s="147"/>
      <c r="N21" s="140"/>
      <c r="O21" s="140" t="s">
        <v>2</v>
      </c>
      <c r="P21" s="140" t="s">
        <v>3</v>
      </c>
      <c r="Q21" s="140"/>
      <c r="R21" s="140"/>
      <c r="S21" s="140"/>
      <c r="T21" s="146"/>
    </row>
    <row r="22" spans="1:20" ht="159" customHeight="1">
      <c r="A22" s="142"/>
      <c r="B22" s="129"/>
      <c r="C22" s="140"/>
      <c r="D22" s="61" t="s">
        <v>4</v>
      </c>
      <c r="E22" s="61" t="s">
        <v>5</v>
      </c>
      <c r="F22" s="61" t="s">
        <v>5</v>
      </c>
      <c r="G22" s="61" t="s">
        <v>68</v>
      </c>
      <c r="H22" s="61" t="s">
        <v>69</v>
      </c>
      <c r="I22" s="61" t="s">
        <v>2</v>
      </c>
      <c r="J22" s="61" t="s">
        <v>4</v>
      </c>
      <c r="K22" s="61" t="s">
        <v>5</v>
      </c>
      <c r="L22" s="61" t="s">
        <v>40</v>
      </c>
      <c r="M22" s="61" t="s">
        <v>69</v>
      </c>
      <c r="N22" s="140"/>
      <c r="O22" s="140"/>
      <c r="P22" s="61" t="s">
        <v>4</v>
      </c>
      <c r="Q22" s="61" t="s">
        <v>5</v>
      </c>
      <c r="R22" s="61" t="s">
        <v>40</v>
      </c>
      <c r="S22" s="61" t="s">
        <v>69</v>
      </c>
      <c r="T22" s="146"/>
    </row>
    <row r="23" spans="1:20" ht="72" customHeight="1" thickBot="1">
      <c r="A23" s="10">
        <v>1</v>
      </c>
      <c r="B23" s="75" t="s">
        <v>89</v>
      </c>
      <c r="C23" s="23">
        <f>D23+F23+G23+H23</f>
        <v>571751</v>
      </c>
      <c r="D23" s="50">
        <v>394310</v>
      </c>
      <c r="E23" s="51"/>
      <c r="F23" s="50">
        <v>59147</v>
      </c>
      <c r="G23" s="50">
        <v>59147</v>
      </c>
      <c r="H23" s="50">
        <v>59147</v>
      </c>
      <c r="I23" s="23">
        <f>J23+K23+L23+M23</f>
        <v>571751</v>
      </c>
      <c r="J23" s="50">
        <v>394310</v>
      </c>
      <c r="K23" s="50">
        <v>59147</v>
      </c>
      <c r="L23" s="50">
        <v>59147</v>
      </c>
      <c r="M23" s="50">
        <v>59147</v>
      </c>
      <c r="N23" s="50">
        <v>571751</v>
      </c>
      <c r="O23" s="23">
        <f>P23+Q23+R23+S23</f>
        <v>569012.93999999994</v>
      </c>
      <c r="P23" s="50">
        <v>392421.69</v>
      </c>
      <c r="Q23" s="50">
        <v>58863.75</v>
      </c>
      <c r="R23" s="50">
        <v>58863.75</v>
      </c>
      <c r="S23" s="50">
        <v>58863.75</v>
      </c>
      <c r="T23" s="52"/>
    </row>
    <row r="24" spans="1:20" ht="14.25" customHeight="1"/>
    <row r="25" spans="1:20" ht="15.75" customHeight="1">
      <c r="A25" s="111" t="s">
        <v>64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</row>
    <row r="26" spans="1:20" ht="15.75" customHeight="1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20" ht="13.5" customHeight="1" thickBo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</row>
    <row r="28" spans="1:20" ht="65.25" customHeight="1">
      <c r="A28" s="149" t="s">
        <v>43</v>
      </c>
      <c r="B28" s="148"/>
      <c r="C28" s="148" t="s">
        <v>44</v>
      </c>
      <c r="D28" s="148"/>
      <c r="E28" s="59"/>
      <c r="F28" s="59" t="s">
        <v>45</v>
      </c>
      <c r="G28" s="148" t="s">
        <v>46</v>
      </c>
      <c r="H28" s="148"/>
      <c r="I28" s="48" t="s">
        <v>30</v>
      </c>
    </row>
    <row r="29" spans="1:20" ht="15.75" customHeight="1">
      <c r="A29" s="152" t="s">
        <v>6</v>
      </c>
      <c r="B29" s="153"/>
      <c r="C29" s="81">
        <f>C31+C32+C33+C34</f>
        <v>571751</v>
      </c>
      <c r="D29" s="81"/>
      <c r="E29" s="24"/>
      <c r="F29" s="67">
        <f>F31+F32+F33+F34</f>
        <v>99.999999999999986</v>
      </c>
      <c r="G29" s="99">
        <v>569012.93999999994</v>
      </c>
      <c r="H29" s="99"/>
      <c r="I29" s="66"/>
    </row>
    <row r="30" spans="1:20" ht="15" customHeight="1">
      <c r="A30" s="154" t="s">
        <v>7</v>
      </c>
      <c r="B30" s="155"/>
      <c r="C30" s="82"/>
      <c r="D30" s="82"/>
      <c r="E30" s="26"/>
      <c r="F30" s="68"/>
      <c r="G30" s="100"/>
      <c r="H30" s="100"/>
      <c r="I30" s="68"/>
    </row>
    <row r="31" spans="1:20" ht="30" customHeight="1">
      <c r="A31" s="152" t="s">
        <v>47</v>
      </c>
      <c r="B31" s="153"/>
      <c r="C31" s="83">
        <v>394310</v>
      </c>
      <c r="D31" s="83"/>
      <c r="E31" s="24"/>
      <c r="F31" s="67">
        <f>ROUND((C31/C$29*100),6)</f>
        <v>68.965335999999994</v>
      </c>
      <c r="G31" s="85">
        <f>ROUND((G$29*F31/100),2)</f>
        <v>392421.69</v>
      </c>
      <c r="H31" s="85"/>
      <c r="I31" s="67">
        <f>C31-G31</f>
        <v>1888.3099999999977</v>
      </c>
    </row>
    <row r="32" spans="1:20" ht="45.75" customHeight="1">
      <c r="A32" s="152" t="s">
        <v>8</v>
      </c>
      <c r="B32" s="153"/>
      <c r="C32" s="83">
        <v>59147</v>
      </c>
      <c r="D32" s="83"/>
      <c r="E32" s="24"/>
      <c r="F32" s="67">
        <f>ROUND((C32/C$29*100),6)</f>
        <v>10.344887999999999</v>
      </c>
      <c r="G32" s="85">
        <f t="shared" ref="G32:G34" si="0">ROUND((G$29*F32/100),2)</f>
        <v>58863.75</v>
      </c>
      <c r="H32" s="85"/>
      <c r="I32" s="67">
        <f t="shared" ref="I32:I34" si="1">C32-G32</f>
        <v>283.25</v>
      </c>
    </row>
    <row r="33" spans="1:21" ht="46.5" customHeight="1">
      <c r="A33" s="152" t="s">
        <v>48</v>
      </c>
      <c r="B33" s="153"/>
      <c r="C33" s="83">
        <v>59147</v>
      </c>
      <c r="D33" s="83"/>
      <c r="E33" s="24"/>
      <c r="F33" s="67">
        <f>ROUND((C33/C$29*100),6)</f>
        <v>10.344887999999999</v>
      </c>
      <c r="G33" s="85">
        <f t="shared" si="0"/>
        <v>58863.75</v>
      </c>
      <c r="H33" s="85"/>
      <c r="I33" s="67">
        <f t="shared" si="1"/>
        <v>283.25</v>
      </c>
    </row>
    <row r="34" spans="1:21" ht="105.75" customHeight="1" thickBot="1">
      <c r="A34" s="150" t="s">
        <v>70</v>
      </c>
      <c r="B34" s="151"/>
      <c r="C34" s="84">
        <v>59147</v>
      </c>
      <c r="D34" s="84"/>
      <c r="E34" s="27"/>
      <c r="F34" s="67">
        <f>ROUND((C34/C$29*100),6)</f>
        <v>10.344887999999999</v>
      </c>
      <c r="G34" s="85">
        <f t="shared" si="0"/>
        <v>58863.75</v>
      </c>
      <c r="H34" s="85"/>
      <c r="I34" s="67">
        <f t="shared" si="1"/>
        <v>283.25</v>
      </c>
    </row>
    <row r="35" spans="1:21" ht="12.75" customHeight="1"/>
    <row r="36" spans="1:21" ht="15.75" customHeight="1">
      <c r="A36" s="127" t="s">
        <v>22</v>
      </c>
      <c r="B36" s="127"/>
      <c r="C36" s="127"/>
    </row>
    <row r="37" spans="1:21" ht="12.75" customHeight="1">
      <c r="A37" s="111" t="s">
        <v>73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</row>
    <row r="38" spans="1:21" ht="20.25" customHeight="1" thickBot="1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</row>
    <row r="39" spans="1:21" ht="128.25" customHeight="1">
      <c r="A39" s="114" t="s">
        <v>9</v>
      </c>
      <c r="B39" s="92"/>
      <c r="C39" s="92" t="s">
        <v>49</v>
      </c>
      <c r="D39" s="92"/>
      <c r="E39" s="92"/>
      <c r="F39" s="92"/>
      <c r="G39" s="92" t="s">
        <v>23</v>
      </c>
      <c r="H39" s="87" t="s">
        <v>24</v>
      </c>
      <c r="I39" s="92" t="s">
        <v>10</v>
      </c>
      <c r="J39" s="93"/>
      <c r="K39" s="113"/>
      <c r="L39" s="7"/>
    </row>
    <row r="40" spans="1:21" ht="15.75" hidden="1" customHeight="1" thickBot="1">
      <c r="A40" s="115"/>
      <c r="B40" s="98"/>
      <c r="C40" s="98"/>
      <c r="D40" s="98"/>
      <c r="E40" s="98"/>
      <c r="F40" s="98"/>
      <c r="G40" s="98"/>
      <c r="H40" s="88"/>
      <c r="I40" s="29"/>
      <c r="J40" s="30"/>
      <c r="K40" s="113"/>
      <c r="L40" s="7"/>
    </row>
    <row r="41" spans="1:21" ht="29.25" customHeight="1">
      <c r="A41" s="116" t="s">
        <v>50</v>
      </c>
      <c r="B41" s="117"/>
      <c r="C41" s="157">
        <f>C43+C44</f>
        <v>80058</v>
      </c>
      <c r="D41" s="158"/>
      <c r="E41" s="158"/>
      <c r="F41" s="159"/>
      <c r="G41" s="67">
        <f>G43+G44</f>
        <v>80057.899999999994</v>
      </c>
      <c r="H41" s="63">
        <f>H43+H44</f>
        <v>9.9999999998544808E-2</v>
      </c>
      <c r="I41" s="122"/>
      <c r="J41" s="123"/>
    </row>
    <row r="42" spans="1:21" ht="17.25" customHeight="1">
      <c r="A42" s="118" t="s">
        <v>7</v>
      </c>
      <c r="B42" s="119"/>
      <c r="C42" s="156"/>
      <c r="D42" s="156"/>
      <c r="E42" s="156"/>
      <c r="F42" s="156"/>
      <c r="G42" s="66"/>
      <c r="H42" s="39"/>
      <c r="I42" s="122"/>
      <c r="J42" s="123"/>
    </row>
    <row r="43" spans="1:21" ht="19.5" customHeight="1">
      <c r="A43" s="120" t="s">
        <v>51</v>
      </c>
      <c r="B43" s="121"/>
      <c r="C43" s="160">
        <v>40058</v>
      </c>
      <c r="D43" s="160"/>
      <c r="E43" s="160"/>
      <c r="F43" s="160"/>
      <c r="G43" s="69">
        <v>40057.9</v>
      </c>
      <c r="H43" s="63">
        <f>C43-G43</f>
        <v>9.9999999998544808E-2</v>
      </c>
      <c r="I43" s="83" t="s">
        <v>128</v>
      </c>
      <c r="J43" s="91"/>
    </row>
    <row r="44" spans="1:21" ht="33" customHeight="1" thickBot="1">
      <c r="A44" s="96" t="s">
        <v>71</v>
      </c>
      <c r="B44" s="97"/>
      <c r="C44" s="94">
        <v>40000</v>
      </c>
      <c r="D44" s="94"/>
      <c r="E44" s="94"/>
      <c r="F44" s="94"/>
      <c r="G44" s="70">
        <v>40000</v>
      </c>
      <c r="H44" s="36">
        <f>C44-G44</f>
        <v>0</v>
      </c>
      <c r="I44" s="83"/>
      <c r="J44" s="91"/>
    </row>
    <row r="45" spans="1:21" ht="36.75" customHeight="1"/>
    <row r="46" spans="1:21" ht="30.75" customHeight="1">
      <c r="A46" s="111" t="s">
        <v>74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58"/>
    </row>
    <row r="47" spans="1:21" ht="13.5" customHeight="1"/>
    <row r="48" spans="1:21" ht="19.5" customHeight="1">
      <c r="A48" s="21" t="s">
        <v>52</v>
      </c>
      <c r="C48" s="101" t="s">
        <v>91</v>
      </c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</row>
    <row r="49" spans="1:20" ht="17.25" customHeight="1">
      <c r="A49" s="86"/>
      <c r="B49" s="86"/>
      <c r="C49" s="86"/>
      <c r="D49" s="86"/>
      <c r="E49" s="86"/>
      <c r="F49" s="86"/>
      <c r="G49" s="86"/>
      <c r="H49" s="86"/>
      <c r="I49" s="86"/>
    </row>
    <row r="50" spans="1:20" ht="19.5" customHeight="1">
      <c r="A50" s="124" t="s">
        <v>72</v>
      </c>
      <c r="B50" s="124"/>
      <c r="C50" s="101" t="s">
        <v>92</v>
      </c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</row>
    <row r="51" spans="1:20" ht="20.25" customHeight="1">
      <c r="A51" s="74"/>
      <c r="B51" s="74"/>
      <c r="C51" s="74"/>
      <c r="D51" s="74"/>
      <c r="E51" s="74"/>
      <c r="F51" s="74"/>
      <c r="G51" s="74"/>
      <c r="H51" s="74"/>
      <c r="I51" s="74"/>
    </row>
    <row r="52" spans="1:20" ht="11.25" customHeight="1"/>
    <row r="53" spans="1:20" ht="19.5" customHeight="1">
      <c r="A53" s="111" t="s">
        <v>53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</row>
    <row r="54" spans="1:20" ht="15" thickBot="1"/>
    <row r="55" spans="1:20" ht="183.75" customHeight="1">
      <c r="A55" s="64" t="s">
        <v>21</v>
      </c>
      <c r="B55" s="62" t="s">
        <v>11</v>
      </c>
      <c r="C55" s="92" t="s">
        <v>54</v>
      </c>
      <c r="D55" s="92"/>
      <c r="E55" s="19"/>
      <c r="F55" s="92" t="s">
        <v>55</v>
      </c>
      <c r="G55" s="92"/>
      <c r="H55" s="62" t="s">
        <v>56</v>
      </c>
      <c r="I55" s="87" t="s">
        <v>24</v>
      </c>
      <c r="J55" s="110"/>
      <c r="K55" s="71" t="s">
        <v>10</v>
      </c>
    </row>
    <row r="56" spans="1:20" ht="63.75" customHeight="1">
      <c r="A56" s="65">
        <v>1</v>
      </c>
      <c r="B56" s="14" t="s">
        <v>12</v>
      </c>
      <c r="C56" s="106"/>
      <c r="D56" s="106"/>
      <c r="E56" s="55"/>
      <c r="F56" s="106"/>
      <c r="G56" s="106"/>
      <c r="H56" s="55"/>
      <c r="I56" s="103">
        <f>F56-H56</f>
        <v>0</v>
      </c>
      <c r="J56" s="103"/>
      <c r="K56" s="56"/>
      <c r="O56" s="73"/>
    </row>
    <row r="57" spans="1:20" ht="70.8" customHeight="1">
      <c r="A57" s="65">
        <v>2</v>
      </c>
      <c r="B57" s="14" t="s">
        <v>57</v>
      </c>
      <c r="C57" s="181" t="s">
        <v>90</v>
      </c>
      <c r="D57" s="181"/>
      <c r="E57" s="55"/>
      <c r="F57" s="106">
        <v>571751</v>
      </c>
      <c r="G57" s="106"/>
      <c r="H57" s="55">
        <v>569012.93999999994</v>
      </c>
      <c r="I57" s="103">
        <f t="shared" ref="I57:I61" si="2">F57-H57</f>
        <v>2738.0600000000559</v>
      </c>
      <c r="J57" s="103"/>
      <c r="K57" s="79" t="s">
        <v>125</v>
      </c>
    </row>
    <row r="58" spans="1:20" ht="90" customHeight="1">
      <c r="A58" s="65">
        <v>3</v>
      </c>
      <c r="B58" s="14" t="s">
        <v>29</v>
      </c>
      <c r="C58" s="106"/>
      <c r="D58" s="106"/>
      <c r="E58" s="55"/>
      <c r="F58" s="106"/>
      <c r="G58" s="106"/>
      <c r="H58" s="55"/>
      <c r="I58" s="103">
        <f t="shared" si="2"/>
        <v>0</v>
      </c>
      <c r="J58" s="103"/>
      <c r="K58" s="56"/>
    </row>
    <row r="59" spans="1:20" ht="105.75" customHeight="1">
      <c r="A59" s="65">
        <v>4</v>
      </c>
      <c r="B59" s="14" t="s">
        <v>13</v>
      </c>
      <c r="C59" s="106"/>
      <c r="D59" s="106"/>
      <c r="E59" s="55"/>
      <c r="F59" s="106"/>
      <c r="G59" s="106"/>
      <c r="H59" s="55"/>
      <c r="I59" s="103">
        <f t="shared" si="2"/>
        <v>0</v>
      </c>
      <c r="J59" s="103"/>
      <c r="K59" s="56"/>
      <c r="M59" s="13"/>
      <c r="N59" s="13"/>
    </row>
    <row r="60" spans="1:20" ht="33" customHeight="1">
      <c r="A60" s="65">
        <v>5</v>
      </c>
      <c r="B60" s="14" t="s">
        <v>14</v>
      </c>
      <c r="C60" s="106"/>
      <c r="D60" s="106"/>
      <c r="E60" s="55"/>
      <c r="F60" s="106"/>
      <c r="G60" s="106"/>
      <c r="H60" s="55"/>
      <c r="I60" s="103">
        <f t="shared" si="2"/>
        <v>0</v>
      </c>
      <c r="J60" s="103"/>
      <c r="K60" s="56"/>
    </row>
    <row r="61" spans="1:20" ht="20.25" customHeight="1">
      <c r="A61" s="65">
        <v>6</v>
      </c>
      <c r="B61" s="14" t="s">
        <v>15</v>
      </c>
      <c r="C61" s="106"/>
      <c r="D61" s="106"/>
      <c r="E61" s="55"/>
      <c r="F61" s="106"/>
      <c r="G61" s="106"/>
      <c r="H61" s="55"/>
      <c r="I61" s="103">
        <f t="shared" si="2"/>
        <v>0</v>
      </c>
      <c r="J61" s="103"/>
      <c r="K61" s="56"/>
    </row>
    <row r="62" spans="1:20" ht="25.5" customHeight="1" thickBot="1">
      <c r="A62" s="18"/>
      <c r="B62" s="20" t="s">
        <v>16</v>
      </c>
      <c r="C62" s="107"/>
      <c r="D62" s="108"/>
      <c r="E62" s="109"/>
      <c r="F62" s="104">
        <f>SUM(F56:F61)</f>
        <v>571751</v>
      </c>
      <c r="G62" s="105"/>
      <c r="H62" s="28">
        <f>SUM(H56:H61)</f>
        <v>569012.93999999994</v>
      </c>
      <c r="I62" s="171">
        <f>SUM(I56:J61)</f>
        <v>2738.0600000000559</v>
      </c>
      <c r="J62" s="172"/>
      <c r="K62" s="40"/>
    </row>
    <row r="64" spans="1:20" ht="6.75" customHeight="1">
      <c r="A64" s="111" t="s">
        <v>58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</row>
    <row r="65" spans="1:20" ht="17.25" customHeight="1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ht="10.5" customHeight="1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</row>
    <row r="67" spans="1:20" ht="10.5" customHeight="1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</row>
    <row r="68" spans="1:20" ht="15.6" customHeight="1">
      <c r="A68" s="170" t="s">
        <v>59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</row>
    <row r="69" spans="1:20" ht="19.5" customHeight="1">
      <c r="A69" s="173" t="s">
        <v>67</v>
      </c>
      <c r="B69" s="173"/>
      <c r="C69" s="173"/>
      <c r="D69" s="173"/>
      <c r="E69" s="173"/>
      <c r="F69" s="173"/>
      <c r="G69" s="175" t="s">
        <v>115</v>
      </c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</row>
    <row r="70" spans="1:20" ht="18.75" customHeight="1">
      <c r="A70" s="170" t="s">
        <v>60</v>
      </c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4" t="s">
        <v>62</v>
      </c>
      <c r="M70" s="174"/>
      <c r="N70" s="174"/>
      <c r="O70" s="174"/>
      <c r="P70" s="174"/>
      <c r="Q70" s="174"/>
      <c r="R70" s="174"/>
      <c r="S70" s="174"/>
      <c r="T70" s="174"/>
    </row>
    <row r="71" spans="1:20" ht="15.6">
      <c r="A71" s="1"/>
    </row>
    <row r="72" spans="1:20" ht="15.6">
      <c r="A72" s="1" t="s">
        <v>17</v>
      </c>
    </row>
    <row r="73" spans="1:20" ht="15.6">
      <c r="A73" s="173" t="s">
        <v>61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6" t="s">
        <v>123</v>
      </c>
      <c r="R73" s="176"/>
      <c r="S73" s="176"/>
      <c r="T73" s="176"/>
    </row>
    <row r="74" spans="1:20" ht="15.6">
      <c r="A74" s="177" t="s">
        <v>33</v>
      </c>
      <c r="B74" s="177"/>
      <c r="C74" s="177"/>
      <c r="D74" s="175" t="s">
        <v>124</v>
      </c>
      <c r="E74" s="175"/>
      <c r="F74" s="175"/>
      <c r="G74" s="175"/>
      <c r="H74" s="32"/>
      <c r="I74" s="32"/>
      <c r="J74" s="32"/>
      <c r="K74" s="32"/>
      <c r="L74" s="32"/>
      <c r="M74" s="32"/>
      <c r="N74" s="32"/>
      <c r="O74" s="32"/>
    </row>
    <row r="75" spans="1:20" ht="15.6">
      <c r="A75" s="1"/>
    </row>
    <row r="76" spans="1:20" ht="15.6">
      <c r="A76" s="112" t="s">
        <v>18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</row>
    <row r="78" spans="1:20" ht="15.75" customHeight="1">
      <c r="A78" s="163" t="s">
        <v>78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</row>
    <row r="79" spans="1:20" ht="15.6">
      <c r="C79" s="6" t="s">
        <v>26</v>
      </c>
      <c r="D79" s="4" t="s">
        <v>27</v>
      </c>
      <c r="G79" s="167" t="s">
        <v>25</v>
      </c>
      <c r="H79" s="167"/>
      <c r="I79" s="12"/>
      <c r="J79" s="12"/>
    </row>
    <row r="81" spans="1:20" ht="15.6">
      <c r="A81" s="163" t="s">
        <v>79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</row>
    <row r="82" spans="1:20" ht="15.6">
      <c r="C82" s="6" t="s">
        <v>26</v>
      </c>
      <c r="D82" s="4" t="s">
        <v>27</v>
      </c>
      <c r="G82" s="167" t="s">
        <v>25</v>
      </c>
      <c r="H82" s="167"/>
      <c r="I82" s="12"/>
      <c r="J82" s="12"/>
    </row>
    <row r="84" spans="1:20" ht="15.6">
      <c r="A84" s="2" t="s">
        <v>19</v>
      </c>
    </row>
    <row r="85" spans="1:20" ht="15.6">
      <c r="A85" s="1"/>
      <c r="G85" s="3"/>
    </row>
    <row r="86" spans="1:20" ht="15.6">
      <c r="A86" s="1" t="s">
        <v>20</v>
      </c>
      <c r="B86" s="168">
        <v>45300</v>
      </c>
      <c r="C86" s="169"/>
    </row>
    <row r="88" spans="1:20" ht="15.6">
      <c r="A88" s="164" t="s">
        <v>114</v>
      </c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</row>
    <row r="89" spans="1:20" ht="15.6">
      <c r="C89" s="6" t="s">
        <v>26</v>
      </c>
      <c r="D89" s="4" t="s">
        <v>27</v>
      </c>
      <c r="G89" s="166" t="s">
        <v>25</v>
      </c>
      <c r="H89" s="166"/>
      <c r="I89" s="13"/>
      <c r="J89" s="166" t="s">
        <v>28</v>
      </c>
      <c r="K89" s="166"/>
      <c r="L89" s="12"/>
      <c r="M89" s="12"/>
      <c r="N89" s="12"/>
    </row>
    <row r="91" spans="1:20" ht="15.6">
      <c r="A91" s="162" t="s">
        <v>31</v>
      </c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</row>
    <row r="92" spans="1:20">
      <c r="A92" s="165" t="s">
        <v>66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</row>
    <row r="93" spans="1:20" s="49" customFormat="1" ht="14.25" customHeight="1">
      <c r="A93" s="161" t="s">
        <v>65</v>
      </c>
      <c r="B93" s="161"/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</row>
    <row r="101" spans="6:6">
      <c r="F101" t="s">
        <v>26</v>
      </c>
    </row>
  </sheetData>
  <sheetProtection formatRows="0" insertRows="0"/>
  <mergeCells count="115">
    <mergeCell ref="A91:T91"/>
    <mergeCell ref="A92:T92"/>
    <mergeCell ref="A93:T93"/>
    <mergeCell ref="G79:H79"/>
    <mergeCell ref="A81:T81"/>
    <mergeCell ref="G82:H82"/>
    <mergeCell ref="B86:C86"/>
    <mergeCell ref="A88:T88"/>
    <mergeCell ref="G89:H89"/>
    <mergeCell ref="J89:K89"/>
    <mergeCell ref="A73:P73"/>
    <mergeCell ref="Q73:T73"/>
    <mergeCell ref="A74:C74"/>
    <mergeCell ref="D74:G74"/>
    <mergeCell ref="A76:T76"/>
    <mergeCell ref="A78:T78"/>
    <mergeCell ref="A64:T67"/>
    <mergeCell ref="A68:T68"/>
    <mergeCell ref="A69:F69"/>
    <mergeCell ref="G69:T69"/>
    <mergeCell ref="A70:K70"/>
    <mergeCell ref="L70:T70"/>
    <mergeCell ref="C61:D61"/>
    <mergeCell ref="F61:G61"/>
    <mergeCell ref="I61:J61"/>
    <mergeCell ref="C62:E62"/>
    <mergeCell ref="F62:G62"/>
    <mergeCell ref="I62:J62"/>
    <mergeCell ref="C59:D59"/>
    <mergeCell ref="F59:G59"/>
    <mergeCell ref="I59:J59"/>
    <mergeCell ref="C60:D60"/>
    <mergeCell ref="F60:G60"/>
    <mergeCell ref="I60:J60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46:T46"/>
    <mergeCell ref="C48:T48"/>
    <mergeCell ref="A49:I49"/>
    <mergeCell ref="A50:B50"/>
    <mergeCell ref="C50:T50"/>
    <mergeCell ref="A53:T53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101"/>
  <sheetViews>
    <sheetView topLeftCell="A74" workbookViewId="0">
      <selection activeCell="B23" sqref="B23"/>
    </sheetView>
  </sheetViews>
  <sheetFormatPr defaultRowHeight="14.4"/>
  <cols>
    <col min="1" max="1" width="10.109375" customWidth="1"/>
    <col min="2" max="2" width="22" customWidth="1"/>
    <col min="3" max="3" width="9.88671875" customWidth="1"/>
    <col min="4" max="4" width="11.6640625" customWidth="1"/>
    <col min="5" max="5" width="12" hidden="1" customWidth="1"/>
    <col min="6" max="6" width="16" customWidth="1"/>
    <col min="7" max="7" width="15.109375" customWidth="1"/>
    <col min="8" max="8" width="13.109375" customWidth="1"/>
    <col min="9" max="9" width="9.88671875" customWidth="1"/>
    <col min="10" max="10" width="11.33203125" customWidth="1"/>
    <col min="11" max="11" width="12.88671875" customWidth="1"/>
    <col min="12" max="12" width="11.33203125" customWidth="1"/>
    <col min="13" max="13" width="9.88671875" customWidth="1"/>
    <col min="14" max="14" width="13.33203125" customWidth="1"/>
    <col min="16" max="16" width="9.88671875" customWidth="1"/>
    <col min="17" max="17" width="10" customWidth="1"/>
    <col min="18" max="18" width="11" customWidth="1"/>
    <col min="19" max="19" width="10.44140625" customWidth="1"/>
    <col min="20" max="20" width="10.109375" customWidth="1"/>
  </cols>
  <sheetData>
    <row r="1" spans="1:20" ht="15" customHeight="1">
      <c r="P1" s="125" t="s">
        <v>34</v>
      </c>
      <c r="Q1" s="125"/>
      <c r="R1" s="125"/>
      <c r="S1" s="125"/>
      <c r="T1" s="125"/>
    </row>
    <row r="2" spans="1:20">
      <c r="P2" s="125"/>
      <c r="Q2" s="125"/>
      <c r="R2" s="125"/>
      <c r="S2" s="125"/>
      <c r="T2" s="125"/>
    </row>
    <row r="3" spans="1:20">
      <c r="P3" s="125"/>
      <c r="Q3" s="125"/>
      <c r="R3" s="125"/>
      <c r="S3" s="125"/>
      <c r="T3" s="125"/>
    </row>
    <row r="4" spans="1:20">
      <c r="P4" s="125"/>
      <c r="Q4" s="125"/>
      <c r="R4" s="125"/>
      <c r="S4" s="125"/>
      <c r="T4" s="125"/>
    </row>
    <row r="5" spans="1:20">
      <c r="P5" s="125"/>
      <c r="Q5" s="125"/>
      <c r="R5" s="125"/>
      <c r="S5" s="125"/>
      <c r="T5" s="125"/>
    </row>
    <row r="6" spans="1:20">
      <c r="P6" s="125"/>
      <c r="Q6" s="125"/>
      <c r="R6" s="125"/>
      <c r="S6" s="125"/>
      <c r="T6" s="125"/>
    </row>
    <row r="7" spans="1:20">
      <c r="P7" s="125"/>
      <c r="Q7" s="125"/>
      <c r="R7" s="125"/>
      <c r="S7" s="125"/>
      <c r="T7" s="125"/>
    </row>
    <row r="8" spans="1:20" ht="15.75" customHeight="1"/>
    <row r="9" spans="1:20" ht="15" customHeight="1">
      <c r="A9" s="126" t="s">
        <v>35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15.75" customHeight="1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16.5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18.75" customHeight="1"/>
    <row r="13" spans="1:20" ht="19.5" customHeight="1">
      <c r="A13" s="111" t="s">
        <v>32</v>
      </c>
      <c r="B13" s="111"/>
      <c r="C13" s="111"/>
      <c r="D13" s="143">
        <v>45292</v>
      </c>
      <c r="E13" s="144"/>
      <c r="F13" s="144"/>
      <c r="G13" s="144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9.5" customHeight="1">
      <c r="A14" s="111" t="s">
        <v>36</v>
      </c>
      <c r="B14" s="111"/>
      <c r="C14" s="111"/>
      <c r="D14" s="111"/>
      <c r="E14" s="111"/>
      <c r="F14" s="111"/>
      <c r="G14" s="111"/>
      <c r="H14" s="144" t="s">
        <v>75</v>
      </c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ht="13.5" customHeight="1">
      <c r="H15" s="3"/>
    </row>
    <row r="16" spans="1:20" ht="26.25" customHeight="1">
      <c r="A16" s="127" t="s">
        <v>0</v>
      </c>
      <c r="B16" s="127"/>
      <c r="C16" s="127"/>
    </row>
    <row r="17" spans="1:20" ht="65.25" customHeight="1" thickBot="1">
      <c r="A17" s="111" t="s">
        <v>63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</row>
    <row r="18" spans="1:20" ht="15" customHeight="1">
      <c r="A18" s="141" t="s">
        <v>21</v>
      </c>
      <c r="B18" s="128" t="s">
        <v>37</v>
      </c>
      <c r="C18" s="130" t="s">
        <v>38</v>
      </c>
      <c r="D18" s="131"/>
      <c r="E18" s="131"/>
      <c r="F18" s="131"/>
      <c r="G18" s="131"/>
      <c r="H18" s="132"/>
      <c r="I18" s="139" t="s">
        <v>39</v>
      </c>
      <c r="J18" s="139"/>
      <c r="K18" s="139"/>
      <c r="L18" s="139"/>
      <c r="M18" s="139"/>
      <c r="N18" s="139" t="s">
        <v>41</v>
      </c>
      <c r="O18" s="139" t="s">
        <v>42</v>
      </c>
      <c r="P18" s="139"/>
      <c r="Q18" s="139"/>
      <c r="R18" s="139"/>
      <c r="S18" s="139"/>
      <c r="T18" s="145" t="s">
        <v>1</v>
      </c>
    </row>
    <row r="19" spans="1:20" ht="16.5" customHeight="1">
      <c r="A19" s="142"/>
      <c r="B19" s="129"/>
      <c r="C19" s="133"/>
      <c r="D19" s="134"/>
      <c r="E19" s="134"/>
      <c r="F19" s="134"/>
      <c r="G19" s="134"/>
      <c r="H19" s="135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6"/>
    </row>
    <row r="20" spans="1:20" ht="15.75" customHeight="1">
      <c r="A20" s="142"/>
      <c r="B20" s="129"/>
      <c r="C20" s="136"/>
      <c r="D20" s="137"/>
      <c r="E20" s="137"/>
      <c r="F20" s="137"/>
      <c r="G20" s="137"/>
      <c r="H20" s="138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6"/>
    </row>
    <row r="21" spans="1:20">
      <c r="A21" s="142"/>
      <c r="B21" s="129"/>
      <c r="C21" s="140" t="s">
        <v>2</v>
      </c>
      <c r="D21" s="147" t="s">
        <v>3</v>
      </c>
      <c r="E21" s="147"/>
      <c r="F21" s="147"/>
      <c r="G21" s="147"/>
      <c r="H21" s="147"/>
      <c r="I21" s="60"/>
      <c r="J21" s="147" t="s">
        <v>3</v>
      </c>
      <c r="K21" s="147"/>
      <c r="L21" s="147"/>
      <c r="M21" s="147"/>
      <c r="N21" s="140"/>
      <c r="O21" s="140" t="s">
        <v>2</v>
      </c>
      <c r="P21" s="140" t="s">
        <v>3</v>
      </c>
      <c r="Q21" s="140"/>
      <c r="R21" s="140"/>
      <c r="S21" s="140"/>
      <c r="T21" s="146"/>
    </row>
    <row r="22" spans="1:20" ht="159" customHeight="1">
      <c r="A22" s="142"/>
      <c r="B22" s="129"/>
      <c r="C22" s="140"/>
      <c r="D22" s="61" t="s">
        <v>4</v>
      </c>
      <c r="E22" s="61" t="s">
        <v>5</v>
      </c>
      <c r="F22" s="61" t="s">
        <v>5</v>
      </c>
      <c r="G22" s="61" t="s">
        <v>68</v>
      </c>
      <c r="H22" s="61" t="s">
        <v>69</v>
      </c>
      <c r="I22" s="61" t="s">
        <v>2</v>
      </c>
      <c r="J22" s="61" t="s">
        <v>4</v>
      </c>
      <c r="K22" s="61" t="s">
        <v>5</v>
      </c>
      <c r="L22" s="61" t="s">
        <v>40</v>
      </c>
      <c r="M22" s="61" t="s">
        <v>69</v>
      </c>
      <c r="N22" s="140"/>
      <c r="O22" s="140"/>
      <c r="P22" s="61" t="s">
        <v>4</v>
      </c>
      <c r="Q22" s="61" t="s">
        <v>5</v>
      </c>
      <c r="R22" s="61" t="s">
        <v>40</v>
      </c>
      <c r="S22" s="61" t="s">
        <v>69</v>
      </c>
      <c r="T22" s="146"/>
    </row>
    <row r="23" spans="1:20" ht="72" customHeight="1" thickBot="1">
      <c r="A23" s="10">
        <v>1</v>
      </c>
      <c r="B23" s="76" t="s">
        <v>93</v>
      </c>
      <c r="C23" s="23">
        <f>D23+F23+G23+H23</f>
        <v>1718714</v>
      </c>
      <c r="D23" s="50">
        <v>1185320</v>
      </c>
      <c r="E23" s="51"/>
      <c r="F23" s="50">
        <v>177798</v>
      </c>
      <c r="G23" s="50">
        <v>177798</v>
      </c>
      <c r="H23" s="50">
        <v>177798</v>
      </c>
      <c r="I23" s="23">
        <f>J23+K23+L23+M23</f>
        <v>1718714</v>
      </c>
      <c r="J23" s="50">
        <v>1185320</v>
      </c>
      <c r="K23" s="50">
        <v>177798</v>
      </c>
      <c r="L23" s="50">
        <v>177798</v>
      </c>
      <c r="M23" s="50">
        <v>177798</v>
      </c>
      <c r="N23" s="50">
        <v>1718714</v>
      </c>
      <c r="O23" s="23">
        <f>P23+Q23+R23+S23</f>
        <v>1716357.5999999999</v>
      </c>
      <c r="P23" s="50">
        <v>1183694.8799999999</v>
      </c>
      <c r="Q23" s="50">
        <v>177554.24</v>
      </c>
      <c r="R23" s="50">
        <v>177554.24</v>
      </c>
      <c r="S23" s="50">
        <v>177554.24</v>
      </c>
      <c r="T23" s="52"/>
    </row>
    <row r="24" spans="1:20" ht="14.25" customHeight="1"/>
    <row r="25" spans="1:20" ht="15.75" customHeight="1">
      <c r="A25" s="111" t="s">
        <v>64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</row>
    <row r="26" spans="1:20" ht="15.75" customHeight="1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20" ht="13.5" customHeight="1" thickBo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</row>
    <row r="28" spans="1:20" ht="65.25" customHeight="1">
      <c r="A28" s="149" t="s">
        <v>43</v>
      </c>
      <c r="B28" s="148"/>
      <c r="C28" s="148" t="s">
        <v>44</v>
      </c>
      <c r="D28" s="148"/>
      <c r="E28" s="59"/>
      <c r="F28" s="59" t="s">
        <v>45</v>
      </c>
      <c r="G28" s="148" t="s">
        <v>46</v>
      </c>
      <c r="H28" s="148"/>
      <c r="I28" s="48" t="s">
        <v>30</v>
      </c>
    </row>
    <row r="29" spans="1:20" ht="15.75" customHeight="1">
      <c r="A29" s="152" t="s">
        <v>6</v>
      </c>
      <c r="B29" s="153"/>
      <c r="C29" s="81">
        <f>C31+C32+C33+C34</f>
        <v>1718714</v>
      </c>
      <c r="D29" s="81"/>
      <c r="E29" s="24"/>
      <c r="F29" s="67">
        <f>F31+F32+F33+F34</f>
        <v>100.00000100000003</v>
      </c>
      <c r="G29" s="99">
        <v>1716357.6</v>
      </c>
      <c r="H29" s="99"/>
      <c r="I29" s="66"/>
    </row>
    <row r="30" spans="1:20" ht="15" customHeight="1">
      <c r="A30" s="154" t="s">
        <v>7</v>
      </c>
      <c r="B30" s="155"/>
      <c r="C30" s="82"/>
      <c r="D30" s="82"/>
      <c r="E30" s="26"/>
      <c r="F30" s="68"/>
      <c r="G30" s="100"/>
      <c r="H30" s="100"/>
      <c r="I30" s="68"/>
    </row>
    <row r="31" spans="1:20" ht="30" customHeight="1">
      <c r="A31" s="152" t="s">
        <v>47</v>
      </c>
      <c r="B31" s="153"/>
      <c r="C31" s="83">
        <v>1185320</v>
      </c>
      <c r="D31" s="83"/>
      <c r="E31" s="24"/>
      <c r="F31" s="67">
        <f>ROUND((C31/C$29*100),6)</f>
        <v>68.965517000000006</v>
      </c>
      <c r="G31" s="85">
        <f>ROUND((G$29*F31/100),2)-0.01</f>
        <v>1183694.8799999999</v>
      </c>
      <c r="H31" s="85"/>
      <c r="I31" s="67">
        <f>C31-G31</f>
        <v>1625.1200000001118</v>
      </c>
    </row>
    <row r="32" spans="1:20" ht="45.75" customHeight="1">
      <c r="A32" s="152" t="s">
        <v>8</v>
      </c>
      <c r="B32" s="153"/>
      <c r="C32" s="83">
        <v>177798</v>
      </c>
      <c r="D32" s="83"/>
      <c r="E32" s="24"/>
      <c r="F32" s="67">
        <f>ROUND((C32/C$29*100),6)</f>
        <v>10.344828</v>
      </c>
      <c r="G32" s="85">
        <f>ROUND((G$29*F32/100),2)</f>
        <v>177554.24</v>
      </c>
      <c r="H32" s="85"/>
      <c r="I32" s="67">
        <f t="shared" ref="I32:I34" si="0">C32-G32</f>
        <v>243.76000000000931</v>
      </c>
    </row>
    <row r="33" spans="1:21" ht="46.5" customHeight="1">
      <c r="A33" s="152" t="s">
        <v>48</v>
      </c>
      <c r="B33" s="153"/>
      <c r="C33" s="83">
        <v>177798</v>
      </c>
      <c r="D33" s="83"/>
      <c r="E33" s="24"/>
      <c r="F33" s="67">
        <f>ROUND((C33/C$29*100),6)</f>
        <v>10.344828</v>
      </c>
      <c r="G33" s="85">
        <f>ROUND((G$29*F33/100),2)</f>
        <v>177554.24</v>
      </c>
      <c r="H33" s="85"/>
      <c r="I33" s="67">
        <f t="shared" si="0"/>
        <v>243.76000000000931</v>
      </c>
    </row>
    <row r="34" spans="1:21" ht="105.75" customHeight="1" thickBot="1">
      <c r="A34" s="150" t="s">
        <v>70</v>
      </c>
      <c r="B34" s="151"/>
      <c r="C34" s="84">
        <v>177798</v>
      </c>
      <c r="D34" s="84"/>
      <c r="E34" s="27"/>
      <c r="F34" s="67">
        <f>ROUND((C34/C$29*100),6)</f>
        <v>10.344828</v>
      </c>
      <c r="G34" s="85">
        <f>ROUND((G$29*F34/100),2)</f>
        <v>177554.24</v>
      </c>
      <c r="H34" s="85"/>
      <c r="I34" s="67">
        <f t="shared" si="0"/>
        <v>243.76000000000931</v>
      </c>
    </row>
    <row r="35" spans="1:21" ht="12.75" customHeight="1"/>
    <row r="36" spans="1:21" ht="15.75" customHeight="1">
      <c r="A36" s="127" t="s">
        <v>22</v>
      </c>
      <c r="B36" s="127"/>
      <c r="C36" s="127"/>
    </row>
    <row r="37" spans="1:21" ht="12.75" customHeight="1">
      <c r="A37" s="111" t="s">
        <v>73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</row>
    <row r="38" spans="1:21" ht="20.25" customHeight="1" thickBot="1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</row>
    <row r="39" spans="1:21" ht="128.25" customHeight="1">
      <c r="A39" s="114" t="s">
        <v>9</v>
      </c>
      <c r="B39" s="92"/>
      <c r="C39" s="92" t="s">
        <v>49</v>
      </c>
      <c r="D39" s="92"/>
      <c r="E39" s="92"/>
      <c r="F39" s="92"/>
      <c r="G39" s="92" t="s">
        <v>23</v>
      </c>
      <c r="H39" s="87" t="s">
        <v>24</v>
      </c>
      <c r="I39" s="92" t="s">
        <v>10</v>
      </c>
      <c r="J39" s="93"/>
      <c r="K39" s="113"/>
      <c r="L39" s="7"/>
    </row>
    <row r="40" spans="1:21" ht="15.75" hidden="1" customHeight="1" thickBot="1">
      <c r="A40" s="115"/>
      <c r="B40" s="98"/>
      <c r="C40" s="98"/>
      <c r="D40" s="98"/>
      <c r="E40" s="98"/>
      <c r="F40" s="98"/>
      <c r="G40" s="98"/>
      <c r="H40" s="88"/>
      <c r="I40" s="29"/>
      <c r="J40" s="30"/>
      <c r="K40" s="113"/>
      <c r="L40" s="7"/>
    </row>
    <row r="41" spans="1:21" ht="29.25" customHeight="1">
      <c r="A41" s="116" t="s">
        <v>50</v>
      </c>
      <c r="B41" s="117"/>
      <c r="C41" s="157">
        <f>C43+C44</f>
        <v>241735.47</v>
      </c>
      <c r="D41" s="158"/>
      <c r="E41" s="158"/>
      <c r="F41" s="159"/>
      <c r="G41" s="67">
        <f>G43+G44</f>
        <v>241736.01</v>
      </c>
      <c r="H41" s="63">
        <f>H43+H44</f>
        <v>-0.54000000000814907</v>
      </c>
      <c r="I41" s="122"/>
      <c r="J41" s="123"/>
    </row>
    <row r="42" spans="1:21" ht="17.25" customHeight="1">
      <c r="A42" s="118" t="s">
        <v>7</v>
      </c>
      <c r="B42" s="119"/>
      <c r="C42" s="156"/>
      <c r="D42" s="156"/>
      <c r="E42" s="156"/>
      <c r="F42" s="156"/>
      <c r="G42" s="66"/>
      <c r="H42" s="39"/>
      <c r="I42" s="122"/>
      <c r="J42" s="123"/>
    </row>
    <row r="43" spans="1:21" ht="19.5" customHeight="1">
      <c r="A43" s="120" t="s">
        <v>51</v>
      </c>
      <c r="B43" s="121"/>
      <c r="C43" s="160">
        <v>121169.47</v>
      </c>
      <c r="D43" s="160"/>
      <c r="E43" s="160"/>
      <c r="F43" s="160"/>
      <c r="G43" s="69">
        <v>121170.46</v>
      </c>
      <c r="H43" s="63">
        <f>C43-G43</f>
        <v>-0.99000000000523869</v>
      </c>
      <c r="I43" s="182" t="s">
        <v>117</v>
      </c>
      <c r="J43" s="183"/>
    </row>
    <row r="44" spans="1:21" ht="33" customHeight="1" thickBot="1">
      <c r="A44" s="96" t="s">
        <v>71</v>
      </c>
      <c r="B44" s="97"/>
      <c r="C44" s="94">
        <v>120566</v>
      </c>
      <c r="D44" s="94"/>
      <c r="E44" s="94"/>
      <c r="F44" s="94"/>
      <c r="G44" s="70">
        <v>120565.55</v>
      </c>
      <c r="H44" s="36">
        <f>C44-G44</f>
        <v>0.44999999999708962</v>
      </c>
      <c r="I44" s="182" t="s">
        <v>117</v>
      </c>
      <c r="J44" s="183"/>
    </row>
    <row r="45" spans="1:21" ht="36.75" customHeight="1"/>
    <row r="46" spans="1:21" ht="30.75" customHeight="1">
      <c r="A46" s="111" t="s">
        <v>74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58"/>
    </row>
    <row r="47" spans="1:21" ht="13.5" customHeight="1"/>
    <row r="48" spans="1:21" ht="19.5" customHeight="1">
      <c r="A48" s="21" t="s">
        <v>52</v>
      </c>
      <c r="C48" s="101" t="s">
        <v>94</v>
      </c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</row>
    <row r="49" spans="1:20" ht="17.25" customHeight="1">
      <c r="A49" s="86"/>
      <c r="B49" s="86"/>
      <c r="C49" s="86"/>
      <c r="D49" s="86"/>
      <c r="E49" s="86"/>
      <c r="F49" s="86"/>
      <c r="G49" s="86"/>
      <c r="H49" s="86"/>
      <c r="I49" s="86"/>
    </row>
    <row r="50" spans="1:20" ht="19.5" customHeight="1">
      <c r="A50" s="124" t="s">
        <v>72</v>
      </c>
      <c r="B50" s="124"/>
      <c r="C50" s="101" t="s">
        <v>95</v>
      </c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</row>
    <row r="51" spans="1:20" ht="20.25" customHeight="1">
      <c r="A51" s="74"/>
      <c r="B51" s="74"/>
      <c r="C51" s="74"/>
      <c r="D51" s="74"/>
      <c r="E51" s="74"/>
      <c r="F51" s="74"/>
      <c r="G51" s="74"/>
      <c r="H51" s="74"/>
      <c r="I51" s="74"/>
    </row>
    <row r="52" spans="1:20" ht="11.25" customHeight="1"/>
    <row r="53" spans="1:20" ht="19.5" customHeight="1">
      <c r="A53" s="111" t="s">
        <v>53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</row>
    <row r="54" spans="1:20" ht="15" thickBot="1"/>
    <row r="55" spans="1:20" ht="183.75" customHeight="1">
      <c r="A55" s="64" t="s">
        <v>21</v>
      </c>
      <c r="B55" s="62" t="s">
        <v>11</v>
      </c>
      <c r="C55" s="92" t="s">
        <v>54</v>
      </c>
      <c r="D55" s="92"/>
      <c r="E55" s="19"/>
      <c r="F55" s="92" t="s">
        <v>55</v>
      </c>
      <c r="G55" s="92"/>
      <c r="H55" s="62" t="s">
        <v>56</v>
      </c>
      <c r="I55" s="87" t="s">
        <v>24</v>
      </c>
      <c r="J55" s="110"/>
      <c r="K55" s="71" t="s">
        <v>10</v>
      </c>
    </row>
    <row r="56" spans="1:20" ht="63.75" customHeight="1">
      <c r="A56" s="65">
        <v>1</v>
      </c>
      <c r="B56" s="14" t="s">
        <v>12</v>
      </c>
      <c r="C56" s="106"/>
      <c r="D56" s="106"/>
      <c r="E56" s="55"/>
      <c r="F56" s="106"/>
      <c r="G56" s="106"/>
      <c r="H56" s="55"/>
      <c r="I56" s="103">
        <f>F56-H56</f>
        <v>0</v>
      </c>
      <c r="J56" s="103"/>
      <c r="K56" s="56"/>
      <c r="O56" s="73"/>
    </row>
    <row r="57" spans="1:20" ht="70.8" customHeight="1">
      <c r="A57" s="65">
        <v>2</v>
      </c>
      <c r="B57" s="14" t="s">
        <v>57</v>
      </c>
      <c r="C57" s="181" t="s">
        <v>90</v>
      </c>
      <c r="D57" s="181"/>
      <c r="E57" s="55"/>
      <c r="F57" s="106">
        <v>1718714</v>
      </c>
      <c r="G57" s="106"/>
      <c r="H57" s="55">
        <v>1716357.6</v>
      </c>
      <c r="I57" s="103">
        <f t="shared" ref="I57:I61" si="1">F57-H57</f>
        <v>2356.3999999999069</v>
      </c>
      <c r="J57" s="103"/>
      <c r="K57" s="79" t="s">
        <v>127</v>
      </c>
    </row>
    <row r="58" spans="1:20" ht="90" customHeight="1">
      <c r="A58" s="65">
        <v>3</v>
      </c>
      <c r="B58" s="14" t="s">
        <v>29</v>
      </c>
      <c r="C58" s="106"/>
      <c r="D58" s="106"/>
      <c r="E58" s="55"/>
      <c r="F58" s="106"/>
      <c r="G58" s="106"/>
      <c r="H58" s="55"/>
      <c r="I58" s="103">
        <f t="shared" si="1"/>
        <v>0</v>
      </c>
      <c r="J58" s="103"/>
      <c r="K58" s="56"/>
    </row>
    <row r="59" spans="1:20" ht="105.75" customHeight="1">
      <c r="A59" s="65">
        <v>4</v>
      </c>
      <c r="B59" s="14" t="s">
        <v>13</v>
      </c>
      <c r="C59" s="106"/>
      <c r="D59" s="106"/>
      <c r="E59" s="55"/>
      <c r="F59" s="106"/>
      <c r="G59" s="106"/>
      <c r="H59" s="55"/>
      <c r="I59" s="103">
        <f t="shared" si="1"/>
        <v>0</v>
      </c>
      <c r="J59" s="103"/>
      <c r="K59" s="56"/>
      <c r="M59" s="13"/>
      <c r="N59" s="13"/>
    </row>
    <row r="60" spans="1:20" ht="33" customHeight="1">
      <c r="A60" s="65">
        <v>5</v>
      </c>
      <c r="B60" s="14" t="s">
        <v>14</v>
      </c>
      <c r="C60" s="106"/>
      <c r="D60" s="106"/>
      <c r="E60" s="55"/>
      <c r="F60" s="106"/>
      <c r="G60" s="106"/>
      <c r="H60" s="55"/>
      <c r="I60" s="103">
        <f t="shared" si="1"/>
        <v>0</v>
      </c>
      <c r="J60" s="103"/>
      <c r="K60" s="56"/>
    </row>
    <row r="61" spans="1:20" ht="20.25" customHeight="1">
      <c r="A61" s="65">
        <v>6</v>
      </c>
      <c r="B61" s="14" t="s">
        <v>15</v>
      </c>
      <c r="C61" s="106"/>
      <c r="D61" s="106"/>
      <c r="E61" s="55"/>
      <c r="F61" s="106"/>
      <c r="G61" s="106"/>
      <c r="H61" s="55"/>
      <c r="I61" s="103">
        <f t="shared" si="1"/>
        <v>0</v>
      </c>
      <c r="J61" s="103"/>
      <c r="K61" s="56"/>
    </row>
    <row r="62" spans="1:20" ht="25.5" customHeight="1" thickBot="1">
      <c r="A62" s="18"/>
      <c r="B62" s="20" t="s">
        <v>16</v>
      </c>
      <c r="C62" s="107"/>
      <c r="D62" s="108"/>
      <c r="E62" s="109"/>
      <c r="F62" s="104">
        <f>SUM(F56:F61)</f>
        <v>1718714</v>
      </c>
      <c r="G62" s="105"/>
      <c r="H62" s="28">
        <f>SUM(H56:H61)</f>
        <v>1716357.6</v>
      </c>
      <c r="I62" s="171">
        <f>SUM(I56:J61)</f>
        <v>2356.3999999999069</v>
      </c>
      <c r="J62" s="172"/>
      <c r="K62" s="40"/>
    </row>
    <row r="64" spans="1:20" ht="6.75" customHeight="1">
      <c r="A64" s="111" t="s">
        <v>58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</row>
    <row r="65" spans="1:20" ht="17.25" customHeight="1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ht="10.5" customHeight="1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</row>
    <row r="67" spans="1:20" ht="10.5" customHeight="1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</row>
    <row r="68" spans="1:20" ht="15.6" customHeight="1">
      <c r="A68" s="170" t="s">
        <v>59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</row>
    <row r="69" spans="1:20" ht="19.5" customHeight="1">
      <c r="A69" s="173" t="s">
        <v>67</v>
      </c>
      <c r="B69" s="173"/>
      <c r="C69" s="173"/>
      <c r="D69" s="173"/>
      <c r="E69" s="173"/>
      <c r="F69" s="173"/>
      <c r="G69" s="175" t="s">
        <v>122</v>
      </c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</row>
    <row r="70" spans="1:20" ht="18.75" customHeight="1">
      <c r="A70" s="170" t="s">
        <v>60</v>
      </c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4" t="s">
        <v>62</v>
      </c>
      <c r="M70" s="174"/>
      <c r="N70" s="174"/>
      <c r="O70" s="174"/>
      <c r="P70" s="174"/>
      <c r="Q70" s="174"/>
      <c r="R70" s="174"/>
      <c r="S70" s="174"/>
      <c r="T70" s="174"/>
    </row>
    <row r="71" spans="1:20" ht="15.6">
      <c r="A71" s="1"/>
    </row>
    <row r="72" spans="1:20" ht="15.6">
      <c r="A72" s="1" t="s">
        <v>17</v>
      </c>
    </row>
    <row r="73" spans="1:20" ht="15.6">
      <c r="A73" s="173" t="s">
        <v>61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84">
        <v>45121</v>
      </c>
      <c r="R73" s="176"/>
      <c r="S73" s="176"/>
      <c r="T73" s="176"/>
    </row>
    <row r="74" spans="1:20" ht="15.6">
      <c r="A74" s="177" t="s">
        <v>33</v>
      </c>
      <c r="B74" s="177"/>
      <c r="C74" s="177"/>
      <c r="D74" s="175" t="s">
        <v>130</v>
      </c>
      <c r="E74" s="175"/>
      <c r="F74" s="175"/>
      <c r="G74" s="175"/>
      <c r="H74" s="32"/>
      <c r="I74" s="32"/>
      <c r="J74" s="32"/>
      <c r="K74" s="32"/>
      <c r="L74" s="32"/>
      <c r="M74" s="32"/>
      <c r="N74" s="32"/>
      <c r="O74" s="32"/>
    </row>
    <row r="75" spans="1:20" ht="15.6">
      <c r="A75" s="1"/>
    </row>
    <row r="76" spans="1:20" ht="15.6">
      <c r="A76" s="112" t="s">
        <v>18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</row>
    <row r="78" spans="1:20" ht="15.75" customHeight="1">
      <c r="A78" s="163" t="s">
        <v>78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</row>
    <row r="79" spans="1:20" ht="15.6">
      <c r="C79" s="6" t="s">
        <v>26</v>
      </c>
      <c r="D79" s="4" t="s">
        <v>27</v>
      </c>
      <c r="G79" s="167" t="s">
        <v>25</v>
      </c>
      <c r="H79" s="167"/>
      <c r="I79" s="12"/>
      <c r="J79" s="12"/>
    </row>
    <row r="81" spans="1:20" ht="15.6">
      <c r="A81" s="163" t="s">
        <v>79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</row>
    <row r="82" spans="1:20" ht="15.6">
      <c r="C82" s="6" t="s">
        <v>26</v>
      </c>
      <c r="D82" s="4" t="s">
        <v>27</v>
      </c>
      <c r="G82" s="167" t="s">
        <v>25</v>
      </c>
      <c r="H82" s="167"/>
      <c r="I82" s="12"/>
      <c r="J82" s="12"/>
    </row>
    <row r="84" spans="1:20" ht="15.6">
      <c r="A84" s="2" t="s">
        <v>19</v>
      </c>
    </row>
    <row r="85" spans="1:20" ht="15.6">
      <c r="A85" s="1"/>
      <c r="G85" s="3"/>
    </row>
    <row r="86" spans="1:20" ht="15.6">
      <c r="A86" s="1" t="s">
        <v>20</v>
      </c>
      <c r="B86" s="168">
        <v>45300</v>
      </c>
      <c r="C86" s="169"/>
    </row>
    <row r="88" spans="1:20" ht="15.6">
      <c r="A88" s="164" t="s">
        <v>114</v>
      </c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</row>
    <row r="89" spans="1:20" ht="15.6">
      <c r="C89" s="6" t="s">
        <v>26</v>
      </c>
      <c r="D89" s="4" t="s">
        <v>27</v>
      </c>
      <c r="G89" s="166" t="s">
        <v>25</v>
      </c>
      <c r="H89" s="166"/>
      <c r="I89" s="13"/>
      <c r="J89" s="166" t="s">
        <v>28</v>
      </c>
      <c r="K89" s="166"/>
      <c r="L89" s="12"/>
      <c r="M89" s="12"/>
      <c r="N89" s="12"/>
    </row>
    <row r="91" spans="1:20" ht="15.6">
      <c r="A91" s="162" t="s">
        <v>31</v>
      </c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</row>
    <row r="92" spans="1:20">
      <c r="A92" s="165" t="s">
        <v>66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</row>
    <row r="93" spans="1:20" s="49" customFormat="1" ht="14.25" customHeight="1">
      <c r="A93" s="161" t="s">
        <v>65</v>
      </c>
      <c r="B93" s="161"/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</row>
    <row r="101" spans="6:6">
      <c r="F101" t="s">
        <v>26</v>
      </c>
    </row>
  </sheetData>
  <sheetProtection formatRows="0" insertRows="0"/>
  <mergeCells count="115">
    <mergeCell ref="A91:T91"/>
    <mergeCell ref="A92:T92"/>
    <mergeCell ref="A93:T93"/>
    <mergeCell ref="G79:H79"/>
    <mergeCell ref="A81:T81"/>
    <mergeCell ref="G82:H82"/>
    <mergeCell ref="B86:C86"/>
    <mergeCell ref="A88:T88"/>
    <mergeCell ref="G89:H89"/>
    <mergeCell ref="J89:K89"/>
    <mergeCell ref="A73:P73"/>
    <mergeCell ref="Q73:T73"/>
    <mergeCell ref="A74:C74"/>
    <mergeCell ref="D74:G74"/>
    <mergeCell ref="A76:T76"/>
    <mergeCell ref="A78:T78"/>
    <mergeCell ref="A64:T67"/>
    <mergeCell ref="A68:T68"/>
    <mergeCell ref="A69:F69"/>
    <mergeCell ref="G69:T69"/>
    <mergeCell ref="A70:K70"/>
    <mergeCell ref="L70:T70"/>
    <mergeCell ref="C61:D61"/>
    <mergeCell ref="F61:G61"/>
    <mergeCell ref="I61:J61"/>
    <mergeCell ref="C62:E62"/>
    <mergeCell ref="F62:G62"/>
    <mergeCell ref="I62:J62"/>
    <mergeCell ref="C59:D59"/>
    <mergeCell ref="F59:G59"/>
    <mergeCell ref="I59:J59"/>
    <mergeCell ref="C60:D60"/>
    <mergeCell ref="F60:G60"/>
    <mergeCell ref="I60:J60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46:T46"/>
    <mergeCell ref="C48:T48"/>
    <mergeCell ref="A49:I49"/>
    <mergeCell ref="A50:B50"/>
    <mergeCell ref="C50:T50"/>
    <mergeCell ref="A53:T53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101"/>
  <sheetViews>
    <sheetView topLeftCell="A60" workbookViewId="0">
      <selection activeCell="B23" sqref="B23"/>
    </sheetView>
  </sheetViews>
  <sheetFormatPr defaultRowHeight="14.4"/>
  <cols>
    <col min="1" max="1" width="10.109375" customWidth="1"/>
    <col min="2" max="2" width="22" customWidth="1"/>
    <col min="3" max="3" width="9.88671875" customWidth="1"/>
    <col min="4" max="4" width="11.6640625" customWidth="1"/>
    <col min="5" max="5" width="12" hidden="1" customWidth="1"/>
    <col min="6" max="6" width="16" customWidth="1"/>
    <col min="7" max="7" width="15.109375" customWidth="1"/>
    <col min="8" max="8" width="13.109375" customWidth="1"/>
    <col min="9" max="9" width="9.88671875" customWidth="1"/>
    <col min="10" max="10" width="11.33203125" customWidth="1"/>
    <col min="11" max="11" width="12.88671875" customWidth="1"/>
    <col min="12" max="12" width="11.33203125" customWidth="1"/>
    <col min="13" max="13" width="9.88671875" customWidth="1"/>
    <col min="14" max="14" width="13.33203125" customWidth="1"/>
    <col min="16" max="16" width="9.88671875" customWidth="1"/>
    <col min="17" max="17" width="10" customWidth="1"/>
    <col min="18" max="18" width="11" customWidth="1"/>
    <col min="19" max="19" width="10.44140625" customWidth="1"/>
    <col min="20" max="20" width="10.109375" customWidth="1"/>
  </cols>
  <sheetData>
    <row r="1" spans="1:20" ht="15" customHeight="1">
      <c r="P1" s="125" t="s">
        <v>34</v>
      </c>
      <c r="Q1" s="125"/>
      <c r="R1" s="125"/>
      <c r="S1" s="125"/>
      <c r="T1" s="125"/>
    </row>
    <row r="2" spans="1:20">
      <c r="P2" s="125"/>
      <c r="Q2" s="125"/>
      <c r="R2" s="125"/>
      <c r="S2" s="125"/>
      <c r="T2" s="125"/>
    </row>
    <row r="3" spans="1:20">
      <c r="P3" s="125"/>
      <c r="Q3" s="125"/>
      <c r="R3" s="125"/>
      <c r="S3" s="125"/>
      <c r="T3" s="125"/>
    </row>
    <row r="4" spans="1:20">
      <c r="P4" s="125"/>
      <c r="Q4" s="125"/>
      <c r="R4" s="125"/>
      <c r="S4" s="125"/>
      <c r="T4" s="125"/>
    </row>
    <row r="5" spans="1:20">
      <c r="P5" s="125"/>
      <c r="Q5" s="125"/>
      <c r="R5" s="125"/>
      <c r="S5" s="125"/>
      <c r="T5" s="125"/>
    </row>
    <row r="6" spans="1:20">
      <c r="P6" s="125"/>
      <c r="Q6" s="125"/>
      <c r="R6" s="125"/>
      <c r="S6" s="125"/>
      <c r="T6" s="125"/>
    </row>
    <row r="7" spans="1:20">
      <c r="P7" s="125"/>
      <c r="Q7" s="125"/>
      <c r="R7" s="125"/>
      <c r="S7" s="125"/>
      <c r="T7" s="125"/>
    </row>
    <row r="8" spans="1:20" ht="15.75" customHeight="1"/>
    <row r="9" spans="1:20" ht="15" customHeight="1">
      <c r="A9" s="126" t="s">
        <v>35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15.75" customHeight="1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16.5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18.75" customHeight="1"/>
    <row r="13" spans="1:20" ht="19.5" customHeight="1">
      <c r="A13" s="111" t="s">
        <v>32</v>
      </c>
      <c r="B13" s="111"/>
      <c r="C13" s="111"/>
      <c r="D13" s="143">
        <v>45292</v>
      </c>
      <c r="E13" s="144"/>
      <c r="F13" s="144"/>
      <c r="G13" s="144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9.5" customHeight="1">
      <c r="A14" s="111" t="s">
        <v>36</v>
      </c>
      <c r="B14" s="111"/>
      <c r="C14" s="111"/>
      <c r="D14" s="111"/>
      <c r="E14" s="111"/>
      <c r="F14" s="111"/>
      <c r="G14" s="111"/>
      <c r="H14" s="144" t="s">
        <v>75</v>
      </c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ht="13.5" customHeight="1">
      <c r="H15" s="3"/>
    </row>
    <row r="16" spans="1:20" ht="26.25" customHeight="1">
      <c r="A16" s="127" t="s">
        <v>0</v>
      </c>
      <c r="B16" s="127"/>
      <c r="C16" s="127"/>
    </row>
    <row r="17" spans="1:20" ht="65.25" customHeight="1" thickBot="1">
      <c r="A17" s="111" t="s">
        <v>63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</row>
    <row r="18" spans="1:20" ht="15" customHeight="1">
      <c r="A18" s="141" t="s">
        <v>21</v>
      </c>
      <c r="B18" s="128" t="s">
        <v>37</v>
      </c>
      <c r="C18" s="130" t="s">
        <v>38</v>
      </c>
      <c r="D18" s="131"/>
      <c r="E18" s="131"/>
      <c r="F18" s="131"/>
      <c r="G18" s="131"/>
      <c r="H18" s="132"/>
      <c r="I18" s="139" t="s">
        <v>39</v>
      </c>
      <c r="J18" s="139"/>
      <c r="K18" s="139"/>
      <c r="L18" s="139"/>
      <c r="M18" s="139"/>
      <c r="N18" s="139" t="s">
        <v>41</v>
      </c>
      <c r="O18" s="139" t="s">
        <v>42</v>
      </c>
      <c r="P18" s="139"/>
      <c r="Q18" s="139"/>
      <c r="R18" s="139"/>
      <c r="S18" s="139"/>
      <c r="T18" s="145" t="s">
        <v>1</v>
      </c>
    </row>
    <row r="19" spans="1:20" ht="16.5" customHeight="1">
      <c r="A19" s="142"/>
      <c r="B19" s="129"/>
      <c r="C19" s="133"/>
      <c r="D19" s="134"/>
      <c r="E19" s="134"/>
      <c r="F19" s="134"/>
      <c r="G19" s="134"/>
      <c r="H19" s="135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6"/>
    </row>
    <row r="20" spans="1:20" ht="15.75" customHeight="1">
      <c r="A20" s="142"/>
      <c r="B20" s="129"/>
      <c r="C20" s="136"/>
      <c r="D20" s="137"/>
      <c r="E20" s="137"/>
      <c r="F20" s="137"/>
      <c r="G20" s="137"/>
      <c r="H20" s="138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6"/>
    </row>
    <row r="21" spans="1:20">
      <c r="A21" s="142"/>
      <c r="B21" s="129"/>
      <c r="C21" s="140" t="s">
        <v>2</v>
      </c>
      <c r="D21" s="147" t="s">
        <v>3</v>
      </c>
      <c r="E21" s="147"/>
      <c r="F21" s="147"/>
      <c r="G21" s="147"/>
      <c r="H21" s="147"/>
      <c r="I21" s="60"/>
      <c r="J21" s="147" t="s">
        <v>3</v>
      </c>
      <c r="K21" s="147"/>
      <c r="L21" s="147"/>
      <c r="M21" s="147"/>
      <c r="N21" s="140"/>
      <c r="O21" s="140" t="s">
        <v>2</v>
      </c>
      <c r="P21" s="140" t="s">
        <v>3</v>
      </c>
      <c r="Q21" s="140"/>
      <c r="R21" s="140"/>
      <c r="S21" s="140"/>
      <c r="T21" s="146"/>
    </row>
    <row r="22" spans="1:20" ht="159" customHeight="1">
      <c r="A22" s="142"/>
      <c r="B22" s="129"/>
      <c r="C22" s="140"/>
      <c r="D22" s="61" t="s">
        <v>4</v>
      </c>
      <c r="E22" s="61" t="s">
        <v>5</v>
      </c>
      <c r="F22" s="61" t="s">
        <v>5</v>
      </c>
      <c r="G22" s="61" t="s">
        <v>68</v>
      </c>
      <c r="H22" s="61" t="s">
        <v>69</v>
      </c>
      <c r="I22" s="61" t="s">
        <v>2</v>
      </c>
      <c r="J22" s="61" t="s">
        <v>4</v>
      </c>
      <c r="K22" s="61" t="s">
        <v>5</v>
      </c>
      <c r="L22" s="61" t="s">
        <v>40</v>
      </c>
      <c r="M22" s="61" t="s">
        <v>69</v>
      </c>
      <c r="N22" s="140"/>
      <c r="O22" s="140"/>
      <c r="P22" s="61" t="s">
        <v>4</v>
      </c>
      <c r="Q22" s="61" t="s">
        <v>5</v>
      </c>
      <c r="R22" s="61" t="s">
        <v>40</v>
      </c>
      <c r="S22" s="61" t="s">
        <v>69</v>
      </c>
      <c r="T22" s="146"/>
    </row>
    <row r="23" spans="1:20" ht="72" customHeight="1" thickBot="1">
      <c r="A23" s="10">
        <v>1</v>
      </c>
      <c r="B23" s="77" t="s">
        <v>96</v>
      </c>
      <c r="C23" s="23">
        <f>D23+F23+G23+H23</f>
        <v>1587176</v>
      </c>
      <c r="D23" s="50">
        <v>1094603</v>
      </c>
      <c r="E23" s="51"/>
      <c r="F23" s="50">
        <v>164191</v>
      </c>
      <c r="G23" s="50">
        <v>164191</v>
      </c>
      <c r="H23" s="50">
        <v>164191</v>
      </c>
      <c r="I23" s="23">
        <f>J23+K23+L23+M23</f>
        <v>1587176</v>
      </c>
      <c r="J23" s="50">
        <v>1094603</v>
      </c>
      <c r="K23" s="50">
        <v>164191</v>
      </c>
      <c r="L23" s="50">
        <v>164191</v>
      </c>
      <c r="M23" s="50">
        <v>164191</v>
      </c>
      <c r="N23" s="50">
        <v>1587176</v>
      </c>
      <c r="O23" s="23">
        <f>P23+Q23+R23+S23</f>
        <v>1584513.2000000002</v>
      </c>
      <c r="P23" s="50">
        <v>1092766.58</v>
      </c>
      <c r="Q23" s="50">
        <v>163915.54</v>
      </c>
      <c r="R23" s="50">
        <v>163915.54</v>
      </c>
      <c r="S23" s="50">
        <v>163915.54</v>
      </c>
      <c r="T23" s="52"/>
    </row>
    <row r="24" spans="1:20" ht="14.25" customHeight="1"/>
    <row r="25" spans="1:20" ht="15.75" customHeight="1">
      <c r="A25" s="111" t="s">
        <v>64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</row>
    <row r="26" spans="1:20" ht="15.75" customHeight="1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20" ht="13.5" customHeight="1" thickBo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</row>
    <row r="28" spans="1:20" ht="65.25" customHeight="1">
      <c r="A28" s="149" t="s">
        <v>43</v>
      </c>
      <c r="B28" s="148"/>
      <c r="C28" s="148" t="s">
        <v>44</v>
      </c>
      <c r="D28" s="148"/>
      <c r="E28" s="59"/>
      <c r="F28" s="59" t="s">
        <v>45</v>
      </c>
      <c r="G28" s="148" t="s">
        <v>46</v>
      </c>
      <c r="H28" s="148"/>
      <c r="I28" s="48" t="s">
        <v>30</v>
      </c>
    </row>
    <row r="29" spans="1:20" ht="15.75" customHeight="1">
      <c r="A29" s="152" t="s">
        <v>6</v>
      </c>
      <c r="B29" s="153"/>
      <c r="C29" s="81">
        <f>C31+C32+C33+C34</f>
        <v>1587176</v>
      </c>
      <c r="D29" s="81"/>
      <c r="E29" s="24"/>
      <c r="F29" s="67">
        <f>F31+F32+F33+F34</f>
        <v>100.00000000000001</v>
      </c>
      <c r="G29" s="99">
        <v>1584513.2</v>
      </c>
      <c r="H29" s="99"/>
      <c r="I29" s="66"/>
    </row>
    <row r="30" spans="1:20" ht="15" customHeight="1">
      <c r="A30" s="154" t="s">
        <v>7</v>
      </c>
      <c r="B30" s="155"/>
      <c r="C30" s="82"/>
      <c r="D30" s="82"/>
      <c r="E30" s="26"/>
      <c r="F30" s="68"/>
      <c r="G30" s="100"/>
      <c r="H30" s="100"/>
      <c r="I30" s="68"/>
    </row>
    <row r="31" spans="1:20" ht="30" customHeight="1">
      <c r="A31" s="152" t="s">
        <v>47</v>
      </c>
      <c r="B31" s="153"/>
      <c r="C31" s="83">
        <v>1094603</v>
      </c>
      <c r="D31" s="83"/>
      <c r="E31" s="24"/>
      <c r="F31" s="67">
        <f>ROUND((C31/C$29*100),7)</f>
        <v>68.965445500000001</v>
      </c>
      <c r="G31" s="85">
        <f>ROUND((G$29*F31/100),2)-0.01</f>
        <v>1092766.58</v>
      </c>
      <c r="H31" s="85"/>
      <c r="I31" s="67">
        <f>C31-G31</f>
        <v>1836.4199999999255</v>
      </c>
    </row>
    <row r="32" spans="1:20" ht="45.75" customHeight="1">
      <c r="A32" s="152" t="s">
        <v>8</v>
      </c>
      <c r="B32" s="153"/>
      <c r="C32" s="83">
        <v>164191</v>
      </c>
      <c r="D32" s="83"/>
      <c r="E32" s="24"/>
      <c r="F32" s="67">
        <f>ROUND((C32/C$29*100),7)</f>
        <v>10.344851500000001</v>
      </c>
      <c r="G32" s="85">
        <f t="shared" ref="G32:G34" si="0">ROUND((G$29*F32/100),2)</f>
        <v>163915.54</v>
      </c>
      <c r="H32" s="85"/>
      <c r="I32" s="67">
        <f t="shared" ref="I32:I34" si="1">C32-G32</f>
        <v>275.45999999999185</v>
      </c>
    </row>
    <row r="33" spans="1:21" ht="46.5" customHeight="1">
      <c r="A33" s="152" t="s">
        <v>48</v>
      </c>
      <c r="B33" s="153"/>
      <c r="C33" s="83">
        <v>164191</v>
      </c>
      <c r="D33" s="83"/>
      <c r="E33" s="24"/>
      <c r="F33" s="67">
        <f>ROUND((C33/C$29*100),7)</f>
        <v>10.344851500000001</v>
      </c>
      <c r="G33" s="85">
        <f t="shared" si="0"/>
        <v>163915.54</v>
      </c>
      <c r="H33" s="85"/>
      <c r="I33" s="67">
        <f t="shared" si="1"/>
        <v>275.45999999999185</v>
      </c>
    </row>
    <row r="34" spans="1:21" ht="105.75" customHeight="1" thickBot="1">
      <c r="A34" s="150" t="s">
        <v>70</v>
      </c>
      <c r="B34" s="151"/>
      <c r="C34" s="84">
        <v>164191</v>
      </c>
      <c r="D34" s="84"/>
      <c r="E34" s="27"/>
      <c r="F34" s="67">
        <f>ROUND((C34/C$29*100),7)</f>
        <v>10.344851500000001</v>
      </c>
      <c r="G34" s="85">
        <f t="shared" si="0"/>
        <v>163915.54</v>
      </c>
      <c r="H34" s="85"/>
      <c r="I34" s="67">
        <f t="shared" si="1"/>
        <v>275.45999999999185</v>
      </c>
    </row>
    <row r="35" spans="1:21" ht="12.75" customHeight="1"/>
    <row r="36" spans="1:21" ht="15.75" customHeight="1">
      <c r="A36" s="127" t="s">
        <v>22</v>
      </c>
      <c r="B36" s="127"/>
      <c r="C36" s="127"/>
    </row>
    <row r="37" spans="1:21" ht="12.75" customHeight="1">
      <c r="A37" s="111" t="s">
        <v>73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</row>
    <row r="38" spans="1:21" ht="20.25" customHeight="1" thickBot="1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</row>
    <row r="39" spans="1:21" ht="128.25" customHeight="1">
      <c r="A39" s="114" t="s">
        <v>9</v>
      </c>
      <c r="B39" s="92"/>
      <c r="C39" s="92" t="s">
        <v>49</v>
      </c>
      <c r="D39" s="92"/>
      <c r="E39" s="92"/>
      <c r="F39" s="92"/>
      <c r="G39" s="92" t="s">
        <v>23</v>
      </c>
      <c r="H39" s="87" t="s">
        <v>24</v>
      </c>
      <c r="I39" s="92" t="s">
        <v>10</v>
      </c>
      <c r="J39" s="93"/>
      <c r="K39" s="113"/>
      <c r="L39" s="7"/>
    </row>
    <row r="40" spans="1:21" ht="15.75" hidden="1" customHeight="1" thickBot="1">
      <c r="A40" s="115"/>
      <c r="B40" s="98"/>
      <c r="C40" s="98"/>
      <c r="D40" s="98"/>
      <c r="E40" s="98"/>
      <c r="F40" s="98"/>
      <c r="G40" s="98"/>
      <c r="H40" s="88"/>
      <c r="I40" s="29"/>
      <c r="J40" s="30"/>
      <c r="K40" s="113"/>
      <c r="L40" s="7"/>
    </row>
    <row r="41" spans="1:21" ht="29.25" customHeight="1">
      <c r="A41" s="116" t="s">
        <v>50</v>
      </c>
      <c r="B41" s="117"/>
      <c r="C41" s="157">
        <f>C43+C44</f>
        <v>229166.24</v>
      </c>
      <c r="D41" s="158"/>
      <c r="E41" s="158"/>
      <c r="F41" s="159"/>
      <c r="G41" s="67">
        <f>G43+G44</f>
        <v>229166.15999999997</v>
      </c>
      <c r="H41" s="63">
        <f>H43+H44</f>
        <v>8.0000000016298145E-2</v>
      </c>
      <c r="I41" s="122"/>
      <c r="J41" s="123"/>
    </row>
    <row r="42" spans="1:21" ht="17.25" customHeight="1">
      <c r="A42" s="118" t="s">
        <v>7</v>
      </c>
      <c r="B42" s="119"/>
      <c r="C42" s="156"/>
      <c r="D42" s="156"/>
      <c r="E42" s="156"/>
      <c r="F42" s="156"/>
      <c r="G42" s="66"/>
      <c r="H42" s="39"/>
      <c r="I42" s="122"/>
      <c r="J42" s="123"/>
    </row>
    <row r="43" spans="1:21" ht="19.5" customHeight="1">
      <c r="A43" s="120" t="s">
        <v>51</v>
      </c>
      <c r="B43" s="121"/>
      <c r="C43" s="160">
        <v>115010</v>
      </c>
      <c r="D43" s="160"/>
      <c r="E43" s="160"/>
      <c r="F43" s="160"/>
      <c r="G43" s="69">
        <v>115009.9</v>
      </c>
      <c r="H43" s="63">
        <f>C43-G43</f>
        <v>0.10000000000582077</v>
      </c>
      <c r="I43" s="182" t="s">
        <v>117</v>
      </c>
      <c r="J43" s="183"/>
    </row>
    <row r="44" spans="1:21" ht="33" customHeight="1" thickBot="1">
      <c r="A44" s="96" t="s">
        <v>71</v>
      </c>
      <c r="B44" s="97"/>
      <c r="C44" s="94">
        <v>114156.24</v>
      </c>
      <c r="D44" s="94"/>
      <c r="E44" s="94"/>
      <c r="F44" s="94"/>
      <c r="G44" s="70">
        <v>114156.26</v>
      </c>
      <c r="H44" s="36">
        <f>C44-G44</f>
        <v>-1.9999999989522621E-2</v>
      </c>
      <c r="I44" s="182" t="s">
        <v>117</v>
      </c>
      <c r="J44" s="183"/>
    </row>
    <row r="45" spans="1:21" ht="36.75" customHeight="1"/>
    <row r="46" spans="1:21" ht="30.75" customHeight="1">
      <c r="A46" s="111" t="s">
        <v>74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58"/>
    </row>
    <row r="47" spans="1:21" ht="13.5" customHeight="1"/>
    <row r="48" spans="1:21" ht="19.5" customHeight="1">
      <c r="A48" s="21" t="s">
        <v>52</v>
      </c>
      <c r="C48" s="101" t="s">
        <v>97</v>
      </c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</row>
    <row r="49" spans="1:20" ht="17.25" customHeight="1">
      <c r="A49" s="86"/>
      <c r="B49" s="86"/>
      <c r="C49" s="86"/>
      <c r="D49" s="86"/>
      <c r="E49" s="86"/>
      <c r="F49" s="86"/>
      <c r="G49" s="86"/>
      <c r="H49" s="86"/>
      <c r="I49" s="86"/>
    </row>
    <row r="50" spans="1:20" ht="19.5" customHeight="1">
      <c r="A50" s="124" t="s">
        <v>72</v>
      </c>
      <c r="B50" s="124"/>
      <c r="C50" s="101" t="s">
        <v>99</v>
      </c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</row>
    <row r="51" spans="1:20" ht="20.25" customHeight="1">
      <c r="A51" s="74" t="s">
        <v>98</v>
      </c>
      <c r="B51" s="74"/>
      <c r="C51" s="74"/>
      <c r="D51" s="74"/>
      <c r="E51" s="74"/>
      <c r="F51" s="74"/>
      <c r="G51" s="74"/>
      <c r="H51" s="74"/>
      <c r="I51" s="74"/>
    </row>
    <row r="52" spans="1:20" ht="11.25" customHeight="1"/>
    <row r="53" spans="1:20" ht="19.5" customHeight="1">
      <c r="A53" s="111" t="s">
        <v>53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</row>
    <row r="54" spans="1:20" ht="15" thickBot="1"/>
    <row r="55" spans="1:20" ht="183.75" customHeight="1">
      <c r="A55" s="64" t="s">
        <v>21</v>
      </c>
      <c r="B55" s="62" t="s">
        <v>11</v>
      </c>
      <c r="C55" s="92" t="s">
        <v>54</v>
      </c>
      <c r="D55" s="92"/>
      <c r="E55" s="19"/>
      <c r="F55" s="92" t="s">
        <v>55</v>
      </c>
      <c r="G55" s="92"/>
      <c r="H55" s="62" t="s">
        <v>56</v>
      </c>
      <c r="I55" s="87" t="s">
        <v>24</v>
      </c>
      <c r="J55" s="110"/>
      <c r="K55" s="71" t="s">
        <v>10</v>
      </c>
    </row>
    <row r="56" spans="1:20" ht="63.75" customHeight="1">
      <c r="A56" s="65">
        <v>1</v>
      </c>
      <c r="B56" s="14" t="s">
        <v>12</v>
      </c>
      <c r="C56" s="106"/>
      <c r="D56" s="106"/>
      <c r="E56" s="55"/>
      <c r="F56" s="106"/>
      <c r="G56" s="106"/>
      <c r="H56" s="55"/>
      <c r="I56" s="103">
        <f>F56-H56</f>
        <v>0</v>
      </c>
      <c r="J56" s="103"/>
      <c r="K56" s="56"/>
      <c r="O56" s="73"/>
    </row>
    <row r="57" spans="1:20" ht="70.8" customHeight="1">
      <c r="A57" s="65">
        <v>2</v>
      </c>
      <c r="B57" s="14" t="s">
        <v>57</v>
      </c>
      <c r="C57" s="181" t="s">
        <v>90</v>
      </c>
      <c r="D57" s="181"/>
      <c r="E57" s="55"/>
      <c r="F57" s="106">
        <v>1587176</v>
      </c>
      <c r="G57" s="106"/>
      <c r="H57" s="55">
        <v>1584513.2</v>
      </c>
      <c r="I57" s="103">
        <f t="shared" ref="I57:I61" si="2">F57-H57</f>
        <v>2662.8000000000466</v>
      </c>
      <c r="J57" s="103"/>
      <c r="K57" s="79" t="s">
        <v>127</v>
      </c>
    </row>
    <row r="58" spans="1:20" ht="90" customHeight="1">
      <c r="A58" s="65">
        <v>3</v>
      </c>
      <c r="B58" s="14" t="s">
        <v>29</v>
      </c>
      <c r="C58" s="106"/>
      <c r="D58" s="106"/>
      <c r="E58" s="55"/>
      <c r="F58" s="106"/>
      <c r="G58" s="106"/>
      <c r="H58" s="55"/>
      <c r="I58" s="103">
        <f t="shared" si="2"/>
        <v>0</v>
      </c>
      <c r="J58" s="103"/>
      <c r="K58" s="56"/>
    </row>
    <row r="59" spans="1:20" ht="105.75" customHeight="1">
      <c r="A59" s="65">
        <v>4</v>
      </c>
      <c r="B59" s="14" t="s">
        <v>13</v>
      </c>
      <c r="C59" s="106"/>
      <c r="D59" s="106"/>
      <c r="E59" s="55"/>
      <c r="F59" s="106"/>
      <c r="G59" s="106"/>
      <c r="H59" s="55"/>
      <c r="I59" s="103">
        <f t="shared" si="2"/>
        <v>0</v>
      </c>
      <c r="J59" s="103"/>
      <c r="K59" s="56"/>
      <c r="M59" s="13"/>
      <c r="N59" s="13"/>
    </row>
    <row r="60" spans="1:20" ht="33" customHeight="1">
      <c r="A60" s="65">
        <v>5</v>
      </c>
      <c r="B60" s="14" t="s">
        <v>14</v>
      </c>
      <c r="C60" s="106"/>
      <c r="D60" s="106"/>
      <c r="E60" s="55"/>
      <c r="F60" s="106"/>
      <c r="G60" s="106"/>
      <c r="H60" s="55"/>
      <c r="I60" s="103">
        <f t="shared" si="2"/>
        <v>0</v>
      </c>
      <c r="J60" s="103"/>
      <c r="K60" s="56"/>
    </row>
    <row r="61" spans="1:20" ht="20.25" customHeight="1">
      <c r="A61" s="65">
        <v>6</v>
      </c>
      <c r="B61" s="14" t="s">
        <v>15</v>
      </c>
      <c r="C61" s="106"/>
      <c r="D61" s="106"/>
      <c r="E61" s="55"/>
      <c r="F61" s="106"/>
      <c r="G61" s="106"/>
      <c r="H61" s="55"/>
      <c r="I61" s="103">
        <f t="shared" si="2"/>
        <v>0</v>
      </c>
      <c r="J61" s="103"/>
      <c r="K61" s="56"/>
    </row>
    <row r="62" spans="1:20" ht="25.5" customHeight="1" thickBot="1">
      <c r="A62" s="18"/>
      <c r="B62" s="20" t="s">
        <v>16</v>
      </c>
      <c r="C62" s="107"/>
      <c r="D62" s="108"/>
      <c r="E62" s="109"/>
      <c r="F62" s="104">
        <f>SUM(F56:F61)</f>
        <v>1587176</v>
      </c>
      <c r="G62" s="105"/>
      <c r="H62" s="28">
        <f>SUM(H56:H61)</f>
        <v>1584513.2</v>
      </c>
      <c r="I62" s="171">
        <f>SUM(I56:J61)</f>
        <v>2662.8000000000466</v>
      </c>
      <c r="J62" s="172"/>
      <c r="K62" s="40"/>
    </row>
    <row r="64" spans="1:20" ht="6.75" customHeight="1">
      <c r="A64" s="111" t="s">
        <v>58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</row>
    <row r="65" spans="1:20" ht="17.25" customHeight="1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ht="10.5" customHeight="1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</row>
    <row r="67" spans="1:20" ht="10.5" customHeight="1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</row>
    <row r="68" spans="1:20" ht="15.6" customHeight="1">
      <c r="A68" s="170" t="s">
        <v>59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</row>
    <row r="69" spans="1:20" ht="19.5" customHeight="1">
      <c r="A69" s="173" t="s">
        <v>67</v>
      </c>
      <c r="B69" s="173"/>
      <c r="C69" s="173"/>
      <c r="D69" s="173"/>
      <c r="E69" s="173"/>
      <c r="F69" s="173"/>
      <c r="G69" s="175" t="s">
        <v>115</v>
      </c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</row>
    <row r="70" spans="1:20" ht="18.75" customHeight="1">
      <c r="A70" s="170" t="s">
        <v>60</v>
      </c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4" t="s">
        <v>62</v>
      </c>
      <c r="M70" s="174"/>
      <c r="N70" s="174"/>
      <c r="O70" s="174"/>
      <c r="P70" s="174"/>
      <c r="Q70" s="174"/>
      <c r="R70" s="174"/>
      <c r="S70" s="174"/>
      <c r="T70" s="174"/>
    </row>
    <row r="71" spans="1:20" ht="15.6">
      <c r="A71" s="1"/>
    </row>
    <row r="72" spans="1:20" ht="15.6">
      <c r="A72" s="1" t="s">
        <v>17</v>
      </c>
    </row>
    <row r="73" spans="1:20" ht="15.6">
      <c r="A73" s="173" t="s">
        <v>61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6" t="s">
        <v>123</v>
      </c>
      <c r="R73" s="176"/>
      <c r="S73" s="176"/>
      <c r="T73" s="176"/>
    </row>
    <row r="74" spans="1:20" ht="15.6">
      <c r="A74" s="177" t="s">
        <v>33</v>
      </c>
      <c r="B74" s="177"/>
      <c r="C74" s="177"/>
      <c r="D74" s="175" t="s">
        <v>129</v>
      </c>
      <c r="E74" s="175"/>
      <c r="F74" s="175"/>
      <c r="G74" s="175"/>
      <c r="H74" s="32"/>
      <c r="I74" s="32"/>
      <c r="J74" s="32"/>
      <c r="K74" s="32"/>
      <c r="L74" s="32"/>
      <c r="M74" s="32"/>
      <c r="N74" s="32"/>
      <c r="O74" s="32"/>
    </row>
    <row r="75" spans="1:20" ht="15.6">
      <c r="A75" s="1"/>
    </row>
    <row r="76" spans="1:20" ht="15.6">
      <c r="A76" s="112" t="s">
        <v>18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</row>
    <row r="78" spans="1:20" ht="15.75" customHeight="1">
      <c r="A78" s="163" t="s">
        <v>78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</row>
    <row r="79" spans="1:20" ht="15.6">
      <c r="C79" s="6" t="s">
        <v>26</v>
      </c>
      <c r="D79" s="4" t="s">
        <v>27</v>
      </c>
      <c r="G79" s="167" t="s">
        <v>25</v>
      </c>
      <c r="H79" s="167"/>
      <c r="I79" s="12"/>
      <c r="J79" s="12"/>
    </row>
    <row r="81" spans="1:20" ht="15.6">
      <c r="A81" s="163" t="s">
        <v>79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</row>
    <row r="82" spans="1:20" ht="15.6">
      <c r="C82" s="6" t="s">
        <v>26</v>
      </c>
      <c r="D82" s="4" t="s">
        <v>27</v>
      </c>
      <c r="G82" s="167" t="s">
        <v>25</v>
      </c>
      <c r="H82" s="167"/>
      <c r="I82" s="12"/>
      <c r="J82" s="12"/>
    </row>
    <row r="84" spans="1:20" ht="15.6">
      <c r="A84" s="2" t="s">
        <v>19</v>
      </c>
    </row>
    <row r="85" spans="1:20" ht="15.6">
      <c r="A85" s="1"/>
      <c r="G85" s="3"/>
    </row>
    <row r="86" spans="1:20" ht="15.6">
      <c r="A86" s="1" t="s">
        <v>20</v>
      </c>
      <c r="B86" s="168">
        <v>45300</v>
      </c>
      <c r="C86" s="169"/>
    </row>
    <row r="88" spans="1:20" ht="15.6">
      <c r="A88" s="164" t="s">
        <v>114</v>
      </c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</row>
    <row r="89" spans="1:20" ht="15.6">
      <c r="C89" s="6" t="s">
        <v>26</v>
      </c>
      <c r="D89" s="4" t="s">
        <v>27</v>
      </c>
      <c r="G89" s="166" t="s">
        <v>25</v>
      </c>
      <c r="H89" s="166"/>
      <c r="I89" s="13"/>
      <c r="J89" s="166" t="s">
        <v>28</v>
      </c>
      <c r="K89" s="166"/>
      <c r="L89" s="12"/>
      <c r="M89" s="12"/>
      <c r="N89" s="12"/>
    </row>
    <row r="91" spans="1:20" ht="15.6">
      <c r="A91" s="162" t="s">
        <v>31</v>
      </c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</row>
    <row r="92" spans="1:20">
      <c r="A92" s="165" t="s">
        <v>66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</row>
    <row r="93" spans="1:20" s="49" customFormat="1" ht="14.25" customHeight="1">
      <c r="A93" s="161" t="s">
        <v>65</v>
      </c>
      <c r="B93" s="161"/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</row>
    <row r="101" spans="6:6">
      <c r="F101" t="s">
        <v>26</v>
      </c>
    </row>
  </sheetData>
  <sheetProtection formatRows="0" insertRows="0"/>
  <mergeCells count="115">
    <mergeCell ref="A91:T91"/>
    <mergeCell ref="A92:T92"/>
    <mergeCell ref="A93:T93"/>
    <mergeCell ref="G79:H79"/>
    <mergeCell ref="A81:T81"/>
    <mergeCell ref="G82:H82"/>
    <mergeCell ref="B86:C86"/>
    <mergeCell ref="A88:T88"/>
    <mergeCell ref="G89:H89"/>
    <mergeCell ref="J89:K89"/>
    <mergeCell ref="A73:P73"/>
    <mergeCell ref="Q73:T73"/>
    <mergeCell ref="A74:C74"/>
    <mergeCell ref="D74:G74"/>
    <mergeCell ref="A76:T76"/>
    <mergeCell ref="A78:T78"/>
    <mergeCell ref="A64:T67"/>
    <mergeCell ref="A68:T68"/>
    <mergeCell ref="A69:F69"/>
    <mergeCell ref="G69:T69"/>
    <mergeCell ref="A70:K70"/>
    <mergeCell ref="L70:T70"/>
    <mergeCell ref="C61:D61"/>
    <mergeCell ref="F61:G61"/>
    <mergeCell ref="I61:J61"/>
    <mergeCell ref="C62:E62"/>
    <mergeCell ref="F62:G62"/>
    <mergeCell ref="I62:J62"/>
    <mergeCell ref="C59:D59"/>
    <mergeCell ref="F59:G59"/>
    <mergeCell ref="I59:J59"/>
    <mergeCell ref="C60:D60"/>
    <mergeCell ref="F60:G60"/>
    <mergeCell ref="I60:J60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46:T46"/>
    <mergeCell ref="C48:T48"/>
    <mergeCell ref="A49:I49"/>
    <mergeCell ref="A50:B50"/>
    <mergeCell ref="C50:T50"/>
    <mergeCell ref="A53:T53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101"/>
  <sheetViews>
    <sheetView topLeftCell="A5" workbookViewId="0">
      <selection activeCell="G22" sqref="G22"/>
    </sheetView>
  </sheetViews>
  <sheetFormatPr defaultRowHeight="14.4"/>
  <cols>
    <col min="1" max="1" width="10.109375" customWidth="1"/>
    <col min="2" max="2" width="22" customWidth="1"/>
    <col min="3" max="3" width="9.88671875" customWidth="1"/>
    <col min="4" max="4" width="11.6640625" customWidth="1"/>
    <col min="5" max="5" width="12" hidden="1" customWidth="1"/>
    <col min="6" max="6" width="16" customWidth="1"/>
    <col min="7" max="7" width="15.109375" customWidth="1"/>
    <col min="8" max="8" width="13.109375" customWidth="1"/>
    <col min="9" max="9" width="9.88671875" customWidth="1"/>
    <col min="10" max="10" width="11.33203125" customWidth="1"/>
    <col min="11" max="11" width="12.88671875" customWidth="1"/>
    <col min="12" max="12" width="11.33203125" customWidth="1"/>
    <col min="13" max="13" width="9.88671875" customWidth="1"/>
    <col min="14" max="14" width="13.33203125" customWidth="1"/>
    <col min="16" max="16" width="9.88671875" customWidth="1"/>
    <col min="17" max="17" width="10" customWidth="1"/>
    <col min="18" max="18" width="11" customWidth="1"/>
    <col min="19" max="19" width="10.44140625" customWidth="1"/>
    <col min="20" max="20" width="10.109375" customWidth="1"/>
  </cols>
  <sheetData>
    <row r="1" spans="1:20" ht="15" customHeight="1">
      <c r="P1" s="125" t="s">
        <v>34</v>
      </c>
      <c r="Q1" s="125"/>
      <c r="R1" s="125"/>
      <c r="S1" s="125"/>
      <c r="T1" s="125"/>
    </row>
    <row r="2" spans="1:20">
      <c r="P2" s="125"/>
      <c r="Q2" s="125"/>
      <c r="R2" s="125"/>
      <c r="S2" s="125"/>
      <c r="T2" s="125"/>
    </row>
    <row r="3" spans="1:20">
      <c r="P3" s="125"/>
      <c r="Q3" s="125"/>
      <c r="R3" s="125"/>
      <c r="S3" s="125"/>
      <c r="T3" s="125"/>
    </row>
    <row r="4" spans="1:20">
      <c r="P4" s="125"/>
      <c r="Q4" s="125"/>
      <c r="R4" s="125"/>
      <c r="S4" s="125"/>
      <c r="T4" s="125"/>
    </row>
    <row r="5" spans="1:20">
      <c r="P5" s="125"/>
      <c r="Q5" s="125"/>
      <c r="R5" s="125"/>
      <c r="S5" s="125"/>
      <c r="T5" s="125"/>
    </row>
    <row r="6" spans="1:20">
      <c r="P6" s="125"/>
      <c r="Q6" s="125"/>
      <c r="R6" s="125"/>
      <c r="S6" s="125"/>
      <c r="T6" s="125"/>
    </row>
    <row r="7" spans="1:20">
      <c r="P7" s="125"/>
      <c r="Q7" s="125"/>
      <c r="R7" s="125"/>
      <c r="S7" s="125"/>
      <c r="T7" s="125"/>
    </row>
    <row r="8" spans="1:20" ht="15.75" customHeight="1"/>
    <row r="9" spans="1:20" ht="15" customHeight="1">
      <c r="A9" s="126" t="s">
        <v>35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15.75" customHeight="1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16.5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18.75" customHeight="1"/>
    <row r="13" spans="1:20" ht="19.5" customHeight="1">
      <c r="A13" s="111" t="s">
        <v>32</v>
      </c>
      <c r="B13" s="111"/>
      <c r="C13" s="111"/>
      <c r="D13" s="143">
        <v>45292</v>
      </c>
      <c r="E13" s="144"/>
      <c r="F13" s="144"/>
      <c r="G13" s="144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9.5" customHeight="1">
      <c r="A14" s="111" t="s">
        <v>36</v>
      </c>
      <c r="B14" s="111"/>
      <c r="C14" s="111"/>
      <c r="D14" s="111"/>
      <c r="E14" s="111"/>
      <c r="F14" s="111"/>
      <c r="G14" s="111"/>
      <c r="H14" s="144" t="s">
        <v>75</v>
      </c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ht="13.5" customHeight="1">
      <c r="H15" s="3"/>
    </row>
    <row r="16" spans="1:20" ht="26.25" customHeight="1">
      <c r="A16" s="127" t="s">
        <v>0</v>
      </c>
      <c r="B16" s="127"/>
      <c r="C16" s="127"/>
    </row>
    <row r="17" spans="1:20" ht="65.25" customHeight="1" thickBot="1">
      <c r="A17" s="111" t="s">
        <v>63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</row>
    <row r="18" spans="1:20" ht="15" customHeight="1">
      <c r="A18" s="141" t="s">
        <v>21</v>
      </c>
      <c r="B18" s="128" t="s">
        <v>37</v>
      </c>
      <c r="C18" s="130" t="s">
        <v>38</v>
      </c>
      <c r="D18" s="131"/>
      <c r="E18" s="131"/>
      <c r="F18" s="131"/>
      <c r="G18" s="131"/>
      <c r="H18" s="132"/>
      <c r="I18" s="139" t="s">
        <v>39</v>
      </c>
      <c r="J18" s="139"/>
      <c r="K18" s="139"/>
      <c r="L18" s="139"/>
      <c r="M18" s="139"/>
      <c r="N18" s="139" t="s">
        <v>41</v>
      </c>
      <c r="O18" s="139" t="s">
        <v>42</v>
      </c>
      <c r="P18" s="139"/>
      <c r="Q18" s="139"/>
      <c r="R18" s="139"/>
      <c r="S18" s="139"/>
      <c r="T18" s="145" t="s">
        <v>1</v>
      </c>
    </row>
    <row r="19" spans="1:20" ht="16.5" customHeight="1">
      <c r="A19" s="142"/>
      <c r="B19" s="129"/>
      <c r="C19" s="133"/>
      <c r="D19" s="134"/>
      <c r="E19" s="134"/>
      <c r="F19" s="134"/>
      <c r="G19" s="134"/>
      <c r="H19" s="135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6"/>
    </row>
    <row r="20" spans="1:20" ht="15.75" customHeight="1">
      <c r="A20" s="142"/>
      <c r="B20" s="129"/>
      <c r="C20" s="136"/>
      <c r="D20" s="137"/>
      <c r="E20" s="137"/>
      <c r="F20" s="137"/>
      <c r="G20" s="137"/>
      <c r="H20" s="138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6"/>
    </row>
    <row r="21" spans="1:20">
      <c r="A21" s="142"/>
      <c r="B21" s="129"/>
      <c r="C21" s="140" t="s">
        <v>2</v>
      </c>
      <c r="D21" s="147" t="s">
        <v>3</v>
      </c>
      <c r="E21" s="147"/>
      <c r="F21" s="147"/>
      <c r="G21" s="147"/>
      <c r="H21" s="147"/>
      <c r="I21" s="60"/>
      <c r="J21" s="147" t="s">
        <v>3</v>
      </c>
      <c r="K21" s="147"/>
      <c r="L21" s="147"/>
      <c r="M21" s="147"/>
      <c r="N21" s="140"/>
      <c r="O21" s="140" t="s">
        <v>2</v>
      </c>
      <c r="P21" s="140" t="s">
        <v>3</v>
      </c>
      <c r="Q21" s="140"/>
      <c r="R21" s="140"/>
      <c r="S21" s="140"/>
      <c r="T21" s="146"/>
    </row>
    <row r="22" spans="1:20" ht="159" customHeight="1">
      <c r="A22" s="142"/>
      <c r="B22" s="129"/>
      <c r="C22" s="140"/>
      <c r="D22" s="61" t="s">
        <v>4</v>
      </c>
      <c r="E22" s="61" t="s">
        <v>5</v>
      </c>
      <c r="F22" s="61" t="s">
        <v>5</v>
      </c>
      <c r="G22" s="61" t="s">
        <v>68</v>
      </c>
      <c r="H22" s="61" t="s">
        <v>69</v>
      </c>
      <c r="I22" s="61" t="s">
        <v>2</v>
      </c>
      <c r="J22" s="61" t="s">
        <v>4</v>
      </c>
      <c r="K22" s="61" t="s">
        <v>5</v>
      </c>
      <c r="L22" s="61" t="s">
        <v>40</v>
      </c>
      <c r="M22" s="61" t="s">
        <v>69</v>
      </c>
      <c r="N22" s="140"/>
      <c r="O22" s="140"/>
      <c r="P22" s="61" t="s">
        <v>4</v>
      </c>
      <c r="Q22" s="61" t="s">
        <v>5</v>
      </c>
      <c r="R22" s="61" t="s">
        <v>40</v>
      </c>
      <c r="S22" s="61" t="s">
        <v>69</v>
      </c>
      <c r="T22" s="146"/>
    </row>
    <row r="23" spans="1:20" ht="72" customHeight="1" thickBot="1">
      <c r="A23" s="10">
        <v>1</v>
      </c>
      <c r="B23" s="77" t="s">
        <v>100</v>
      </c>
      <c r="C23" s="23">
        <f>D23+F23+G23+H23</f>
        <v>313000</v>
      </c>
      <c r="D23" s="50">
        <v>215860</v>
      </c>
      <c r="E23" s="51"/>
      <c r="F23" s="50">
        <v>32380</v>
      </c>
      <c r="G23" s="50">
        <v>32380</v>
      </c>
      <c r="H23" s="50">
        <v>32380</v>
      </c>
      <c r="I23" s="23">
        <f>J23+K23+L23+M23</f>
        <v>313000</v>
      </c>
      <c r="J23" s="50">
        <v>215860</v>
      </c>
      <c r="K23" s="50">
        <v>32380</v>
      </c>
      <c r="L23" s="50">
        <v>32380</v>
      </c>
      <c r="M23" s="50">
        <v>32380</v>
      </c>
      <c r="N23" s="50">
        <v>313000</v>
      </c>
      <c r="O23" s="23">
        <f>P23+Q23+R23+S23</f>
        <v>312992.8</v>
      </c>
      <c r="P23" s="50">
        <v>215855.02</v>
      </c>
      <c r="Q23" s="50">
        <v>32379.26</v>
      </c>
      <c r="R23" s="50">
        <v>32379.26</v>
      </c>
      <c r="S23" s="50">
        <v>32379.26</v>
      </c>
      <c r="T23" s="52"/>
    </row>
    <row r="24" spans="1:20" ht="14.25" customHeight="1"/>
    <row r="25" spans="1:20" ht="15.75" customHeight="1">
      <c r="A25" s="111" t="s">
        <v>64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</row>
    <row r="26" spans="1:20" ht="15.75" customHeight="1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20" ht="13.5" customHeight="1" thickBo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</row>
    <row r="28" spans="1:20" ht="65.25" customHeight="1">
      <c r="A28" s="149" t="s">
        <v>43</v>
      </c>
      <c r="B28" s="148"/>
      <c r="C28" s="148" t="s">
        <v>44</v>
      </c>
      <c r="D28" s="148"/>
      <c r="E28" s="59"/>
      <c r="F28" s="59" t="s">
        <v>45</v>
      </c>
      <c r="G28" s="148" t="s">
        <v>46</v>
      </c>
      <c r="H28" s="148"/>
      <c r="I28" s="48" t="s">
        <v>30</v>
      </c>
    </row>
    <row r="29" spans="1:20" ht="15.75" customHeight="1">
      <c r="A29" s="152" t="s">
        <v>6</v>
      </c>
      <c r="B29" s="153"/>
      <c r="C29" s="81">
        <f>C31+C32+C33+C34</f>
        <v>313000</v>
      </c>
      <c r="D29" s="81"/>
      <c r="E29" s="24"/>
      <c r="F29" s="67">
        <f>F31+F32+F33+F34</f>
        <v>100.00000000000001</v>
      </c>
      <c r="G29" s="99">
        <v>312992.8</v>
      </c>
      <c r="H29" s="99"/>
      <c r="I29" s="66"/>
    </row>
    <row r="30" spans="1:20" ht="15" customHeight="1">
      <c r="A30" s="154" t="s">
        <v>7</v>
      </c>
      <c r="B30" s="155"/>
      <c r="C30" s="82"/>
      <c r="D30" s="82"/>
      <c r="E30" s="26"/>
      <c r="F30" s="68"/>
      <c r="G30" s="100"/>
      <c r="H30" s="100"/>
      <c r="I30" s="68"/>
    </row>
    <row r="31" spans="1:20" ht="30" customHeight="1">
      <c r="A31" s="152" t="s">
        <v>47</v>
      </c>
      <c r="B31" s="153"/>
      <c r="C31" s="83">
        <v>215860</v>
      </c>
      <c r="D31" s="83"/>
      <c r="E31" s="24"/>
      <c r="F31" s="67">
        <f>ROUND((C31/C$29*100),6)</f>
        <v>68.964855999999997</v>
      </c>
      <c r="G31" s="85">
        <f>ROUND((G$29*F31/100),2)-0.01</f>
        <v>215855.02</v>
      </c>
      <c r="H31" s="85"/>
      <c r="I31" s="67">
        <f>C31-G31</f>
        <v>4.9800000000104774</v>
      </c>
    </row>
    <row r="32" spans="1:20" ht="45.75" customHeight="1">
      <c r="A32" s="152" t="s">
        <v>8</v>
      </c>
      <c r="B32" s="153"/>
      <c r="C32" s="83">
        <v>32380</v>
      </c>
      <c r="D32" s="83"/>
      <c r="E32" s="24"/>
      <c r="F32" s="67">
        <f>ROUND((C32/C$29*100),6)</f>
        <v>10.345048</v>
      </c>
      <c r="G32" s="85">
        <f t="shared" ref="G32:G34" si="0">ROUND((G$29*F32/100),2)</f>
        <v>32379.26</v>
      </c>
      <c r="H32" s="85"/>
      <c r="I32" s="67">
        <f t="shared" ref="I32:I34" si="1">C32-G32</f>
        <v>0.74000000000160071</v>
      </c>
    </row>
    <row r="33" spans="1:21" ht="46.5" customHeight="1">
      <c r="A33" s="152" t="s">
        <v>48</v>
      </c>
      <c r="B33" s="153"/>
      <c r="C33" s="83">
        <v>32380</v>
      </c>
      <c r="D33" s="83"/>
      <c r="E33" s="24"/>
      <c r="F33" s="67">
        <f>ROUND((C33/C$29*100),6)</f>
        <v>10.345048</v>
      </c>
      <c r="G33" s="85">
        <f t="shared" si="0"/>
        <v>32379.26</v>
      </c>
      <c r="H33" s="85"/>
      <c r="I33" s="67">
        <f t="shared" si="1"/>
        <v>0.74000000000160071</v>
      </c>
    </row>
    <row r="34" spans="1:21" ht="105.75" customHeight="1" thickBot="1">
      <c r="A34" s="150" t="s">
        <v>70</v>
      </c>
      <c r="B34" s="151"/>
      <c r="C34" s="84">
        <v>32380</v>
      </c>
      <c r="D34" s="84"/>
      <c r="E34" s="27"/>
      <c r="F34" s="67">
        <f>ROUND((C34/C$29*100),6)</f>
        <v>10.345048</v>
      </c>
      <c r="G34" s="85">
        <f t="shared" si="0"/>
        <v>32379.26</v>
      </c>
      <c r="H34" s="85"/>
      <c r="I34" s="67">
        <f t="shared" si="1"/>
        <v>0.74000000000160071</v>
      </c>
    </row>
    <row r="35" spans="1:21" ht="12.75" customHeight="1"/>
    <row r="36" spans="1:21" ht="15.75" customHeight="1">
      <c r="A36" s="127" t="s">
        <v>22</v>
      </c>
      <c r="B36" s="127"/>
      <c r="C36" s="127"/>
    </row>
    <row r="37" spans="1:21" ht="12.75" customHeight="1">
      <c r="A37" s="111" t="s">
        <v>73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</row>
    <row r="38" spans="1:21" ht="20.25" customHeight="1" thickBot="1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</row>
    <row r="39" spans="1:21" ht="128.25" customHeight="1">
      <c r="A39" s="114" t="s">
        <v>9</v>
      </c>
      <c r="B39" s="92"/>
      <c r="C39" s="92" t="s">
        <v>49</v>
      </c>
      <c r="D39" s="92"/>
      <c r="E39" s="92"/>
      <c r="F39" s="92"/>
      <c r="G39" s="92" t="s">
        <v>23</v>
      </c>
      <c r="H39" s="87" t="s">
        <v>24</v>
      </c>
      <c r="I39" s="92" t="s">
        <v>10</v>
      </c>
      <c r="J39" s="93"/>
      <c r="K39" s="113"/>
      <c r="L39" s="7"/>
    </row>
    <row r="40" spans="1:21" ht="15.75" hidden="1" customHeight="1" thickBot="1">
      <c r="A40" s="115"/>
      <c r="B40" s="98"/>
      <c r="C40" s="98"/>
      <c r="D40" s="98"/>
      <c r="E40" s="98"/>
      <c r="F40" s="98"/>
      <c r="G40" s="98"/>
      <c r="H40" s="88"/>
      <c r="I40" s="29"/>
      <c r="J40" s="30"/>
      <c r="K40" s="113"/>
      <c r="L40" s="7"/>
    </row>
    <row r="41" spans="1:21" ht="29.25" customHeight="1">
      <c r="A41" s="116" t="s">
        <v>50</v>
      </c>
      <c r="B41" s="117"/>
      <c r="C41" s="157">
        <f>C43+C44</f>
        <v>54181.04</v>
      </c>
      <c r="D41" s="158"/>
      <c r="E41" s="158"/>
      <c r="F41" s="159"/>
      <c r="G41" s="67">
        <f>G43+G44</f>
        <v>54181.32</v>
      </c>
      <c r="H41" s="63">
        <f>H43+H44</f>
        <v>-0.27999999999883585</v>
      </c>
      <c r="I41" s="122"/>
      <c r="J41" s="123"/>
    </row>
    <row r="42" spans="1:21" ht="17.25" customHeight="1">
      <c r="A42" s="118" t="s">
        <v>7</v>
      </c>
      <c r="B42" s="119"/>
      <c r="C42" s="156"/>
      <c r="D42" s="156"/>
      <c r="E42" s="156"/>
      <c r="F42" s="156"/>
      <c r="G42" s="66"/>
      <c r="H42" s="39"/>
      <c r="I42" s="122"/>
      <c r="J42" s="123"/>
    </row>
    <row r="43" spans="1:21" ht="19.5" customHeight="1">
      <c r="A43" s="120" t="s">
        <v>51</v>
      </c>
      <c r="B43" s="121"/>
      <c r="C43" s="160">
        <v>22181.040000000001</v>
      </c>
      <c r="D43" s="160"/>
      <c r="E43" s="160"/>
      <c r="F43" s="160"/>
      <c r="G43" s="69">
        <v>22181.32</v>
      </c>
      <c r="H43" s="63">
        <f>C43-G43</f>
        <v>-0.27999999999883585</v>
      </c>
      <c r="I43" s="182" t="s">
        <v>117</v>
      </c>
      <c r="J43" s="183"/>
    </row>
    <row r="44" spans="1:21" ht="33" customHeight="1" thickBot="1">
      <c r="A44" s="96" t="s">
        <v>71</v>
      </c>
      <c r="B44" s="97"/>
      <c r="C44" s="94">
        <v>32000</v>
      </c>
      <c r="D44" s="94"/>
      <c r="E44" s="94"/>
      <c r="F44" s="94"/>
      <c r="G44" s="70">
        <v>32000</v>
      </c>
      <c r="H44" s="36">
        <f>C44-G44</f>
        <v>0</v>
      </c>
      <c r="I44" s="83"/>
      <c r="J44" s="91"/>
    </row>
    <row r="45" spans="1:21" ht="36.75" customHeight="1"/>
    <row r="46" spans="1:21" ht="30.75" customHeight="1">
      <c r="A46" s="111" t="s">
        <v>74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58"/>
    </row>
    <row r="47" spans="1:21" ht="13.5" customHeight="1"/>
    <row r="48" spans="1:21" ht="19.5" customHeight="1">
      <c r="A48" s="21" t="s">
        <v>52</v>
      </c>
      <c r="C48" s="101" t="s">
        <v>102</v>
      </c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</row>
    <row r="49" spans="1:20" ht="17.25" customHeight="1">
      <c r="A49" s="86"/>
      <c r="B49" s="86"/>
      <c r="C49" s="86"/>
      <c r="D49" s="86"/>
      <c r="E49" s="86"/>
      <c r="F49" s="86"/>
      <c r="G49" s="86"/>
      <c r="H49" s="86"/>
      <c r="I49" s="86"/>
    </row>
    <row r="50" spans="1:20" ht="19.5" customHeight="1">
      <c r="A50" s="124" t="s">
        <v>72</v>
      </c>
      <c r="B50" s="124"/>
      <c r="C50" s="101" t="s">
        <v>101</v>
      </c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</row>
    <row r="51" spans="1:20" ht="20.25" customHeight="1">
      <c r="A51" s="74"/>
      <c r="B51" s="74"/>
      <c r="C51" s="74"/>
      <c r="D51" s="74"/>
      <c r="E51" s="74"/>
      <c r="F51" s="74"/>
      <c r="G51" s="74"/>
      <c r="H51" s="74"/>
      <c r="I51" s="74"/>
    </row>
    <row r="52" spans="1:20" ht="11.25" customHeight="1"/>
    <row r="53" spans="1:20" ht="19.5" customHeight="1">
      <c r="A53" s="111" t="s">
        <v>53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</row>
    <row r="54" spans="1:20" ht="15" thickBot="1"/>
    <row r="55" spans="1:20" ht="183.75" customHeight="1">
      <c r="A55" s="64" t="s">
        <v>21</v>
      </c>
      <c r="B55" s="62" t="s">
        <v>11</v>
      </c>
      <c r="C55" s="92" t="s">
        <v>54</v>
      </c>
      <c r="D55" s="92"/>
      <c r="E55" s="19"/>
      <c r="F55" s="92" t="s">
        <v>55</v>
      </c>
      <c r="G55" s="92"/>
      <c r="H55" s="62" t="s">
        <v>56</v>
      </c>
      <c r="I55" s="87" t="s">
        <v>24</v>
      </c>
      <c r="J55" s="110"/>
      <c r="K55" s="71" t="s">
        <v>10</v>
      </c>
    </row>
    <row r="56" spans="1:20" ht="63.75" customHeight="1">
      <c r="A56" s="65">
        <v>1</v>
      </c>
      <c r="B56" s="14" t="s">
        <v>12</v>
      </c>
      <c r="C56" s="106"/>
      <c r="D56" s="106"/>
      <c r="E56" s="55"/>
      <c r="F56" s="106"/>
      <c r="G56" s="106"/>
      <c r="H56" s="55"/>
      <c r="I56" s="103">
        <f>F56-H56</f>
        <v>0</v>
      </c>
      <c r="J56" s="103"/>
      <c r="K56" s="56"/>
      <c r="O56" s="73"/>
    </row>
    <row r="57" spans="1:20" ht="70.8" customHeight="1">
      <c r="A57" s="65">
        <v>2</v>
      </c>
      <c r="B57" s="14" t="s">
        <v>57</v>
      </c>
      <c r="C57" s="181" t="s">
        <v>90</v>
      </c>
      <c r="D57" s="181"/>
      <c r="E57" s="55"/>
      <c r="F57" s="106">
        <v>313000</v>
      </c>
      <c r="G57" s="106"/>
      <c r="H57" s="55">
        <v>312992.8</v>
      </c>
      <c r="I57" s="103">
        <f t="shared" ref="I57:I61" si="2">F57-H57</f>
        <v>7.2000000000116415</v>
      </c>
      <c r="J57" s="103"/>
      <c r="K57" s="79" t="s">
        <v>126</v>
      </c>
    </row>
    <row r="58" spans="1:20" ht="90" customHeight="1">
      <c r="A58" s="65">
        <v>3</v>
      </c>
      <c r="B58" s="14" t="s">
        <v>29</v>
      </c>
      <c r="C58" s="106"/>
      <c r="D58" s="106"/>
      <c r="E58" s="55"/>
      <c r="F58" s="106"/>
      <c r="G58" s="106"/>
      <c r="H58" s="55"/>
      <c r="I58" s="103">
        <f t="shared" si="2"/>
        <v>0</v>
      </c>
      <c r="J58" s="103"/>
      <c r="K58" s="56"/>
    </row>
    <row r="59" spans="1:20" ht="105.75" customHeight="1">
      <c r="A59" s="65">
        <v>4</v>
      </c>
      <c r="B59" s="14" t="s">
        <v>13</v>
      </c>
      <c r="C59" s="106"/>
      <c r="D59" s="106"/>
      <c r="E59" s="55"/>
      <c r="F59" s="106"/>
      <c r="G59" s="106"/>
      <c r="H59" s="55"/>
      <c r="I59" s="103">
        <f t="shared" si="2"/>
        <v>0</v>
      </c>
      <c r="J59" s="103"/>
      <c r="K59" s="56"/>
      <c r="M59" s="13"/>
      <c r="N59" s="13"/>
    </row>
    <row r="60" spans="1:20" ht="33" customHeight="1">
      <c r="A60" s="65">
        <v>5</v>
      </c>
      <c r="B60" s="14" t="s">
        <v>14</v>
      </c>
      <c r="C60" s="106"/>
      <c r="D60" s="106"/>
      <c r="E60" s="55"/>
      <c r="F60" s="106"/>
      <c r="G60" s="106"/>
      <c r="H60" s="55"/>
      <c r="I60" s="103">
        <f t="shared" si="2"/>
        <v>0</v>
      </c>
      <c r="J60" s="103"/>
      <c r="K60" s="56"/>
    </row>
    <row r="61" spans="1:20" ht="20.25" customHeight="1">
      <c r="A61" s="65">
        <v>6</v>
      </c>
      <c r="B61" s="14" t="s">
        <v>15</v>
      </c>
      <c r="C61" s="106"/>
      <c r="D61" s="106"/>
      <c r="E61" s="55"/>
      <c r="F61" s="106"/>
      <c r="G61" s="106"/>
      <c r="H61" s="55"/>
      <c r="I61" s="103">
        <f t="shared" si="2"/>
        <v>0</v>
      </c>
      <c r="J61" s="103"/>
      <c r="K61" s="56"/>
    </row>
    <row r="62" spans="1:20" ht="25.5" customHeight="1" thickBot="1">
      <c r="A62" s="18"/>
      <c r="B62" s="20" t="s">
        <v>16</v>
      </c>
      <c r="C62" s="107"/>
      <c r="D62" s="108"/>
      <c r="E62" s="109"/>
      <c r="F62" s="104">
        <f>SUM(F56:F61)</f>
        <v>313000</v>
      </c>
      <c r="G62" s="105"/>
      <c r="H62" s="28">
        <f>SUM(H56:H61)</f>
        <v>312992.8</v>
      </c>
      <c r="I62" s="171">
        <f>SUM(I56:J61)</f>
        <v>7.2000000000116415</v>
      </c>
      <c r="J62" s="172"/>
      <c r="K62" s="40"/>
    </row>
    <row r="64" spans="1:20" ht="6.75" customHeight="1">
      <c r="A64" s="111" t="s">
        <v>58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</row>
    <row r="65" spans="1:20" ht="17.25" customHeight="1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ht="10.5" customHeight="1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</row>
    <row r="67" spans="1:20" ht="10.5" customHeight="1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</row>
    <row r="68" spans="1:20" ht="15.6" customHeight="1">
      <c r="A68" s="170" t="s">
        <v>59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</row>
    <row r="69" spans="1:20" ht="19.5" customHeight="1">
      <c r="A69" s="173" t="s">
        <v>67</v>
      </c>
      <c r="B69" s="173"/>
      <c r="C69" s="173"/>
      <c r="D69" s="173"/>
      <c r="E69" s="173"/>
      <c r="F69" s="173"/>
      <c r="G69" s="175" t="s">
        <v>115</v>
      </c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</row>
    <row r="70" spans="1:20" ht="18.75" customHeight="1">
      <c r="A70" s="170" t="s">
        <v>60</v>
      </c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4" t="s">
        <v>62</v>
      </c>
      <c r="M70" s="174"/>
      <c r="N70" s="174"/>
      <c r="O70" s="174"/>
      <c r="P70" s="174"/>
      <c r="Q70" s="174"/>
      <c r="R70" s="174"/>
      <c r="S70" s="174"/>
      <c r="T70" s="174"/>
    </row>
    <row r="71" spans="1:20" ht="15.6">
      <c r="A71" s="1"/>
    </row>
    <row r="72" spans="1:20" ht="15.6">
      <c r="A72" s="1" t="s">
        <v>17</v>
      </c>
    </row>
    <row r="73" spans="1:20" ht="15.6">
      <c r="A73" s="173" t="s">
        <v>61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6" t="s">
        <v>123</v>
      </c>
      <c r="R73" s="176"/>
      <c r="S73" s="176"/>
      <c r="T73" s="176"/>
    </row>
    <row r="74" spans="1:20" ht="15.6">
      <c r="A74" s="177" t="s">
        <v>33</v>
      </c>
      <c r="B74" s="177"/>
      <c r="C74" s="177"/>
      <c r="D74" s="175" t="s">
        <v>131</v>
      </c>
      <c r="E74" s="175"/>
      <c r="F74" s="175"/>
      <c r="G74" s="175"/>
      <c r="H74" s="32"/>
      <c r="I74" s="32"/>
      <c r="J74" s="32"/>
      <c r="K74" s="32"/>
      <c r="L74" s="32"/>
      <c r="M74" s="32"/>
      <c r="N74" s="32"/>
      <c r="O74" s="32"/>
    </row>
    <row r="75" spans="1:20" ht="15.6">
      <c r="A75" s="1"/>
    </row>
    <row r="76" spans="1:20" ht="15.6">
      <c r="A76" s="112" t="s">
        <v>18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</row>
    <row r="78" spans="1:20" ht="15.75" customHeight="1">
      <c r="A78" s="163" t="s">
        <v>78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</row>
    <row r="79" spans="1:20" ht="15.6">
      <c r="C79" s="6" t="s">
        <v>26</v>
      </c>
      <c r="D79" s="4" t="s">
        <v>27</v>
      </c>
      <c r="G79" s="167" t="s">
        <v>25</v>
      </c>
      <c r="H79" s="167"/>
      <c r="I79" s="12"/>
      <c r="J79" s="12"/>
    </row>
    <row r="81" spans="1:20" ht="15.6">
      <c r="A81" s="163" t="s">
        <v>79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</row>
    <row r="82" spans="1:20" ht="15.6">
      <c r="C82" s="6" t="s">
        <v>26</v>
      </c>
      <c r="D82" s="4" t="s">
        <v>27</v>
      </c>
      <c r="G82" s="167" t="s">
        <v>25</v>
      </c>
      <c r="H82" s="167"/>
      <c r="I82" s="12"/>
      <c r="J82" s="12"/>
    </row>
    <row r="84" spans="1:20" ht="15.6">
      <c r="A84" s="2" t="s">
        <v>19</v>
      </c>
    </row>
    <row r="85" spans="1:20" ht="15.6">
      <c r="A85" s="1"/>
      <c r="G85" s="3"/>
    </row>
    <row r="86" spans="1:20" ht="15.6">
      <c r="A86" s="1" t="s">
        <v>20</v>
      </c>
      <c r="B86" s="168">
        <v>45300</v>
      </c>
      <c r="C86" s="169"/>
    </row>
    <row r="88" spans="1:20" ht="15.6">
      <c r="A88" s="164" t="s">
        <v>114</v>
      </c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</row>
    <row r="89" spans="1:20" ht="15.6">
      <c r="C89" s="6" t="s">
        <v>26</v>
      </c>
      <c r="D89" s="4" t="s">
        <v>27</v>
      </c>
      <c r="G89" s="166" t="s">
        <v>25</v>
      </c>
      <c r="H89" s="166"/>
      <c r="I89" s="13"/>
      <c r="J89" s="166" t="s">
        <v>28</v>
      </c>
      <c r="K89" s="166"/>
      <c r="L89" s="12"/>
      <c r="M89" s="12"/>
      <c r="N89" s="12"/>
    </row>
    <row r="91" spans="1:20" ht="15.6">
      <c r="A91" s="162" t="s">
        <v>31</v>
      </c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</row>
    <row r="92" spans="1:20">
      <c r="A92" s="165" t="s">
        <v>66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</row>
    <row r="93" spans="1:20" s="49" customFormat="1" ht="14.25" customHeight="1">
      <c r="A93" s="161" t="s">
        <v>65</v>
      </c>
      <c r="B93" s="161"/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</row>
    <row r="101" spans="6:6">
      <c r="F101" t="s">
        <v>26</v>
      </c>
    </row>
  </sheetData>
  <sheetProtection formatRows="0" insertRows="0"/>
  <mergeCells count="115">
    <mergeCell ref="A91:T91"/>
    <mergeCell ref="A92:T92"/>
    <mergeCell ref="A93:T93"/>
    <mergeCell ref="G79:H79"/>
    <mergeCell ref="A81:T81"/>
    <mergeCell ref="G82:H82"/>
    <mergeCell ref="B86:C86"/>
    <mergeCell ref="A88:T88"/>
    <mergeCell ref="G89:H89"/>
    <mergeCell ref="J89:K89"/>
    <mergeCell ref="A73:P73"/>
    <mergeCell ref="Q73:T73"/>
    <mergeCell ref="A74:C74"/>
    <mergeCell ref="D74:G74"/>
    <mergeCell ref="A76:T76"/>
    <mergeCell ref="A78:T78"/>
    <mergeCell ref="A64:T67"/>
    <mergeCell ref="A68:T68"/>
    <mergeCell ref="A69:F69"/>
    <mergeCell ref="G69:T69"/>
    <mergeCell ref="A70:K70"/>
    <mergeCell ref="L70:T70"/>
    <mergeCell ref="C61:D61"/>
    <mergeCell ref="F61:G61"/>
    <mergeCell ref="I61:J61"/>
    <mergeCell ref="C62:E62"/>
    <mergeCell ref="F62:G62"/>
    <mergeCell ref="I62:J62"/>
    <mergeCell ref="C59:D59"/>
    <mergeCell ref="F59:G59"/>
    <mergeCell ref="I59:J59"/>
    <mergeCell ref="C60:D60"/>
    <mergeCell ref="F60:G60"/>
    <mergeCell ref="I60:J60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46:T46"/>
    <mergeCell ref="C48:T48"/>
    <mergeCell ref="A49:I49"/>
    <mergeCell ref="A50:B50"/>
    <mergeCell ref="C50:T50"/>
    <mergeCell ref="A53:T53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U101"/>
  <sheetViews>
    <sheetView topLeftCell="A53" workbookViewId="0">
      <selection activeCell="B87" sqref="B87"/>
    </sheetView>
  </sheetViews>
  <sheetFormatPr defaultRowHeight="14.4"/>
  <cols>
    <col min="1" max="1" width="10.109375" customWidth="1"/>
    <col min="2" max="2" width="22" customWidth="1"/>
    <col min="3" max="3" width="9.88671875" customWidth="1"/>
    <col min="4" max="4" width="11.6640625" customWidth="1"/>
    <col min="5" max="5" width="12" hidden="1" customWidth="1"/>
    <col min="6" max="6" width="16" customWidth="1"/>
    <col min="7" max="7" width="15.109375" customWidth="1"/>
    <col min="8" max="8" width="13.109375" customWidth="1"/>
    <col min="9" max="9" width="9.88671875" customWidth="1"/>
    <col min="10" max="10" width="11.33203125" customWidth="1"/>
    <col min="11" max="11" width="12.88671875" customWidth="1"/>
    <col min="12" max="12" width="11.33203125" customWidth="1"/>
    <col min="13" max="13" width="9.88671875" customWidth="1"/>
    <col min="14" max="14" width="13.33203125" customWidth="1"/>
    <col min="16" max="16" width="9.88671875" customWidth="1"/>
    <col min="17" max="17" width="10" customWidth="1"/>
    <col min="18" max="18" width="11" customWidth="1"/>
    <col min="19" max="19" width="10.44140625" customWidth="1"/>
    <col min="20" max="20" width="10.109375" customWidth="1"/>
  </cols>
  <sheetData>
    <row r="1" spans="1:20" ht="15" customHeight="1">
      <c r="P1" s="125" t="s">
        <v>34</v>
      </c>
      <c r="Q1" s="125"/>
      <c r="R1" s="125"/>
      <c r="S1" s="125"/>
      <c r="T1" s="125"/>
    </row>
    <row r="2" spans="1:20">
      <c r="P2" s="125"/>
      <c r="Q2" s="125"/>
      <c r="R2" s="125"/>
      <c r="S2" s="125"/>
      <c r="T2" s="125"/>
    </row>
    <row r="3" spans="1:20">
      <c r="P3" s="125"/>
      <c r="Q3" s="125"/>
      <c r="R3" s="125"/>
      <c r="S3" s="125"/>
      <c r="T3" s="125"/>
    </row>
    <row r="4" spans="1:20">
      <c r="P4" s="125"/>
      <c r="Q4" s="125"/>
      <c r="R4" s="125"/>
      <c r="S4" s="125"/>
      <c r="T4" s="125"/>
    </row>
    <row r="5" spans="1:20">
      <c r="P5" s="125"/>
      <c r="Q5" s="125"/>
      <c r="R5" s="125"/>
      <c r="S5" s="125"/>
      <c r="T5" s="125"/>
    </row>
    <row r="6" spans="1:20">
      <c r="P6" s="125"/>
      <c r="Q6" s="125"/>
      <c r="R6" s="125"/>
      <c r="S6" s="125"/>
      <c r="T6" s="125"/>
    </row>
    <row r="7" spans="1:20">
      <c r="P7" s="125"/>
      <c r="Q7" s="125"/>
      <c r="R7" s="125"/>
      <c r="S7" s="125"/>
      <c r="T7" s="125"/>
    </row>
    <row r="8" spans="1:20" ht="15.75" customHeight="1"/>
    <row r="9" spans="1:20" ht="15" customHeight="1">
      <c r="A9" s="126" t="s">
        <v>35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15.75" customHeight="1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16.5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18.75" customHeight="1"/>
    <row r="13" spans="1:20" ht="19.5" customHeight="1">
      <c r="A13" s="111" t="s">
        <v>32</v>
      </c>
      <c r="B13" s="111"/>
      <c r="C13" s="111"/>
      <c r="D13" s="143">
        <v>45292</v>
      </c>
      <c r="E13" s="144"/>
      <c r="F13" s="144"/>
      <c r="G13" s="144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9.5" customHeight="1">
      <c r="A14" s="111" t="s">
        <v>36</v>
      </c>
      <c r="B14" s="111"/>
      <c r="C14" s="111"/>
      <c r="D14" s="111"/>
      <c r="E14" s="111"/>
      <c r="F14" s="111"/>
      <c r="G14" s="111"/>
      <c r="H14" s="144" t="s">
        <v>75</v>
      </c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ht="13.5" customHeight="1">
      <c r="H15" s="3"/>
    </row>
    <row r="16" spans="1:20" ht="26.25" customHeight="1">
      <c r="A16" s="127" t="s">
        <v>0</v>
      </c>
      <c r="B16" s="127"/>
      <c r="C16" s="127"/>
    </row>
    <row r="17" spans="1:20" ht="65.25" customHeight="1" thickBot="1">
      <c r="A17" s="111" t="s">
        <v>63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</row>
    <row r="18" spans="1:20" ht="15" customHeight="1">
      <c r="A18" s="141" t="s">
        <v>21</v>
      </c>
      <c r="B18" s="128" t="s">
        <v>37</v>
      </c>
      <c r="C18" s="130" t="s">
        <v>38</v>
      </c>
      <c r="D18" s="131"/>
      <c r="E18" s="131"/>
      <c r="F18" s="131"/>
      <c r="G18" s="131"/>
      <c r="H18" s="132"/>
      <c r="I18" s="139" t="s">
        <v>39</v>
      </c>
      <c r="J18" s="139"/>
      <c r="K18" s="139"/>
      <c r="L18" s="139"/>
      <c r="M18" s="139"/>
      <c r="N18" s="139" t="s">
        <v>41</v>
      </c>
      <c r="O18" s="139" t="s">
        <v>42</v>
      </c>
      <c r="P18" s="139"/>
      <c r="Q18" s="139"/>
      <c r="R18" s="139"/>
      <c r="S18" s="139"/>
      <c r="T18" s="145" t="s">
        <v>1</v>
      </c>
    </row>
    <row r="19" spans="1:20" ht="16.5" customHeight="1">
      <c r="A19" s="142"/>
      <c r="B19" s="129"/>
      <c r="C19" s="133"/>
      <c r="D19" s="134"/>
      <c r="E19" s="134"/>
      <c r="F19" s="134"/>
      <c r="G19" s="134"/>
      <c r="H19" s="135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6"/>
    </row>
    <row r="20" spans="1:20" ht="15.75" customHeight="1">
      <c r="A20" s="142"/>
      <c r="B20" s="129"/>
      <c r="C20" s="136"/>
      <c r="D20" s="137"/>
      <c r="E20" s="137"/>
      <c r="F20" s="137"/>
      <c r="G20" s="137"/>
      <c r="H20" s="138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6"/>
    </row>
    <row r="21" spans="1:20">
      <c r="A21" s="142"/>
      <c r="B21" s="129"/>
      <c r="C21" s="140" t="s">
        <v>2</v>
      </c>
      <c r="D21" s="147" t="s">
        <v>3</v>
      </c>
      <c r="E21" s="147"/>
      <c r="F21" s="147"/>
      <c r="G21" s="147"/>
      <c r="H21" s="147"/>
      <c r="I21" s="60"/>
      <c r="J21" s="147" t="s">
        <v>3</v>
      </c>
      <c r="K21" s="147"/>
      <c r="L21" s="147"/>
      <c r="M21" s="147"/>
      <c r="N21" s="140"/>
      <c r="O21" s="140" t="s">
        <v>2</v>
      </c>
      <c r="P21" s="140" t="s">
        <v>3</v>
      </c>
      <c r="Q21" s="140"/>
      <c r="R21" s="140"/>
      <c r="S21" s="140"/>
      <c r="T21" s="146"/>
    </row>
    <row r="22" spans="1:20" ht="159" customHeight="1">
      <c r="A22" s="142"/>
      <c r="B22" s="129"/>
      <c r="C22" s="140"/>
      <c r="D22" s="61" t="s">
        <v>4</v>
      </c>
      <c r="E22" s="61" t="s">
        <v>5</v>
      </c>
      <c r="F22" s="61" t="s">
        <v>5</v>
      </c>
      <c r="G22" s="61" t="s">
        <v>68</v>
      </c>
      <c r="H22" s="61" t="s">
        <v>69</v>
      </c>
      <c r="I22" s="61" t="s">
        <v>2</v>
      </c>
      <c r="J22" s="61" t="s">
        <v>4</v>
      </c>
      <c r="K22" s="61" t="s">
        <v>5</v>
      </c>
      <c r="L22" s="61" t="s">
        <v>40</v>
      </c>
      <c r="M22" s="61" t="s">
        <v>69</v>
      </c>
      <c r="N22" s="140"/>
      <c r="O22" s="140"/>
      <c r="P22" s="61" t="s">
        <v>4</v>
      </c>
      <c r="Q22" s="61" t="s">
        <v>5</v>
      </c>
      <c r="R22" s="61" t="s">
        <v>40</v>
      </c>
      <c r="S22" s="61" t="s">
        <v>69</v>
      </c>
      <c r="T22" s="146"/>
    </row>
    <row r="23" spans="1:20" ht="72" customHeight="1" thickBot="1">
      <c r="A23" s="10">
        <v>1</v>
      </c>
      <c r="B23" s="77" t="s">
        <v>103</v>
      </c>
      <c r="C23" s="23">
        <f>D23+F23+G23+H23</f>
        <v>1654457</v>
      </c>
      <c r="D23" s="50">
        <v>1141004</v>
      </c>
      <c r="E23" s="51"/>
      <c r="F23" s="50">
        <v>171151</v>
      </c>
      <c r="G23" s="50">
        <v>171151</v>
      </c>
      <c r="H23" s="50">
        <v>171151</v>
      </c>
      <c r="I23" s="23">
        <f>J23+K23+L23+M23</f>
        <v>1654457</v>
      </c>
      <c r="J23" s="50">
        <v>1141004</v>
      </c>
      <c r="K23" s="50">
        <v>171151</v>
      </c>
      <c r="L23" s="50">
        <v>171151</v>
      </c>
      <c r="M23" s="50">
        <v>171151</v>
      </c>
      <c r="N23" s="50">
        <v>1563461.81</v>
      </c>
      <c r="O23" s="23">
        <f>P23+Q23+R23+S23</f>
        <v>1563461.8099999998</v>
      </c>
      <c r="P23" s="50">
        <v>1078248.74</v>
      </c>
      <c r="Q23" s="50">
        <v>161737.69</v>
      </c>
      <c r="R23" s="50">
        <v>161737.69</v>
      </c>
      <c r="S23" s="50">
        <v>161737.69</v>
      </c>
      <c r="T23" s="52"/>
    </row>
    <row r="24" spans="1:20" ht="14.25" customHeight="1"/>
    <row r="25" spans="1:20" ht="15.75" customHeight="1">
      <c r="A25" s="111" t="s">
        <v>64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</row>
    <row r="26" spans="1:20" ht="15.75" customHeight="1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20" ht="13.5" customHeight="1" thickBo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</row>
    <row r="28" spans="1:20" ht="65.25" customHeight="1">
      <c r="A28" s="149" t="s">
        <v>43</v>
      </c>
      <c r="B28" s="148"/>
      <c r="C28" s="148" t="s">
        <v>44</v>
      </c>
      <c r="D28" s="148"/>
      <c r="E28" s="59"/>
      <c r="F28" s="59" t="s">
        <v>45</v>
      </c>
      <c r="G28" s="148" t="s">
        <v>46</v>
      </c>
      <c r="H28" s="148"/>
      <c r="I28" s="48" t="s">
        <v>30</v>
      </c>
    </row>
    <row r="29" spans="1:20" ht="15.75" customHeight="1">
      <c r="A29" s="152" t="s">
        <v>6</v>
      </c>
      <c r="B29" s="153"/>
      <c r="C29" s="81">
        <f>C31+C32+C33+C34</f>
        <v>1654457</v>
      </c>
      <c r="D29" s="81"/>
      <c r="E29" s="24"/>
      <c r="F29" s="67">
        <f>F31+F32+F33+F34</f>
        <v>99.999998999999988</v>
      </c>
      <c r="G29" s="99">
        <v>1563461.81</v>
      </c>
      <c r="H29" s="99"/>
      <c r="I29" s="66"/>
    </row>
    <row r="30" spans="1:20" ht="15" customHeight="1">
      <c r="A30" s="154" t="s">
        <v>7</v>
      </c>
      <c r="B30" s="155"/>
      <c r="C30" s="82"/>
      <c r="D30" s="82"/>
      <c r="E30" s="26"/>
      <c r="F30" s="68"/>
      <c r="G30" s="100"/>
      <c r="H30" s="100"/>
      <c r="I30" s="68"/>
    </row>
    <row r="31" spans="1:20" ht="30" customHeight="1">
      <c r="A31" s="152" t="s">
        <v>47</v>
      </c>
      <c r="B31" s="153"/>
      <c r="C31" s="83">
        <v>1141004</v>
      </c>
      <c r="D31" s="83"/>
      <c r="E31" s="24"/>
      <c r="F31" s="67">
        <f>ROUND((C31/C$29*100),6)</f>
        <v>68.965467000000004</v>
      </c>
      <c r="G31" s="85">
        <f>ROUND((G$29*F31/100),2)</f>
        <v>1078248.74</v>
      </c>
      <c r="H31" s="85"/>
      <c r="I31" s="67">
        <f>C31-G31</f>
        <v>62755.260000000009</v>
      </c>
    </row>
    <row r="32" spans="1:20" ht="45.75" customHeight="1">
      <c r="A32" s="152" t="s">
        <v>8</v>
      </c>
      <c r="B32" s="153"/>
      <c r="C32" s="83">
        <v>171151</v>
      </c>
      <c r="D32" s="83"/>
      <c r="E32" s="24"/>
      <c r="F32" s="67">
        <f>ROUND((C32/C$29*100),6)</f>
        <v>10.344844</v>
      </c>
      <c r="G32" s="85">
        <f t="shared" ref="G32:G34" si="0">ROUND((G$29*F32/100),2)</f>
        <v>161737.69</v>
      </c>
      <c r="H32" s="85"/>
      <c r="I32" s="67">
        <f t="shared" ref="I32:I34" si="1">C32-G32</f>
        <v>9413.3099999999977</v>
      </c>
    </row>
    <row r="33" spans="1:21" ht="46.5" customHeight="1">
      <c r="A33" s="152" t="s">
        <v>48</v>
      </c>
      <c r="B33" s="153"/>
      <c r="C33" s="83">
        <v>171151</v>
      </c>
      <c r="D33" s="83"/>
      <c r="E33" s="24"/>
      <c r="F33" s="67">
        <f>ROUND((C33/C$29*100),6)</f>
        <v>10.344844</v>
      </c>
      <c r="G33" s="85">
        <f t="shared" si="0"/>
        <v>161737.69</v>
      </c>
      <c r="H33" s="85"/>
      <c r="I33" s="67">
        <f t="shared" si="1"/>
        <v>9413.3099999999977</v>
      </c>
    </row>
    <row r="34" spans="1:21" ht="105.75" customHeight="1" thickBot="1">
      <c r="A34" s="150" t="s">
        <v>70</v>
      </c>
      <c r="B34" s="151"/>
      <c r="C34" s="84">
        <v>171151</v>
      </c>
      <c r="D34" s="84"/>
      <c r="E34" s="27"/>
      <c r="F34" s="67">
        <f>ROUND((C34/C$29*100),6)</f>
        <v>10.344844</v>
      </c>
      <c r="G34" s="85">
        <f t="shared" si="0"/>
        <v>161737.69</v>
      </c>
      <c r="H34" s="85"/>
      <c r="I34" s="67">
        <f t="shared" si="1"/>
        <v>9413.3099999999977</v>
      </c>
    </row>
    <row r="35" spans="1:21" ht="12.75" customHeight="1"/>
    <row r="36" spans="1:21" ht="15.75" customHeight="1">
      <c r="A36" s="127" t="s">
        <v>22</v>
      </c>
      <c r="B36" s="127"/>
      <c r="C36" s="127"/>
    </row>
    <row r="37" spans="1:21" ht="12.75" customHeight="1">
      <c r="A37" s="111" t="s">
        <v>73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</row>
    <row r="38" spans="1:21" ht="20.25" customHeight="1" thickBot="1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</row>
    <row r="39" spans="1:21" ht="128.25" customHeight="1">
      <c r="A39" s="114" t="s">
        <v>9</v>
      </c>
      <c r="B39" s="92"/>
      <c r="C39" s="92" t="s">
        <v>49</v>
      </c>
      <c r="D39" s="92"/>
      <c r="E39" s="92"/>
      <c r="F39" s="92"/>
      <c r="G39" s="92" t="s">
        <v>23</v>
      </c>
      <c r="H39" s="87" t="s">
        <v>24</v>
      </c>
      <c r="I39" s="92" t="s">
        <v>10</v>
      </c>
      <c r="J39" s="93"/>
      <c r="K39" s="113"/>
      <c r="L39" s="7"/>
    </row>
    <row r="40" spans="1:21" ht="15.75" hidden="1" customHeight="1" thickBot="1">
      <c r="A40" s="115"/>
      <c r="B40" s="98"/>
      <c r="C40" s="98"/>
      <c r="D40" s="98"/>
      <c r="E40" s="98"/>
      <c r="F40" s="98"/>
      <c r="G40" s="98"/>
      <c r="H40" s="88"/>
      <c r="I40" s="29"/>
      <c r="J40" s="30"/>
      <c r="K40" s="113"/>
      <c r="L40" s="7"/>
    </row>
    <row r="41" spans="1:21" ht="29.25" customHeight="1">
      <c r="A41" s="116" t="s">
        <v>50</v>
      </c>
      <c r="B41" s="117"/>
      <c r="C41" s="157">
        <f>C43+C44</f>
        <v>239696.57</v>
      </c>
      <c r="D41" s="158"/>
      <c r="E41" s="158"/>
      <c r="F41" s="159"/>
      <c r="G41" s="67">
        <f>G43+G44</f>
        <v>239702</v>
      </c>
      <c r="H41" s="63">
        <f>H43+H44</f>
        <v>-5.430000000007567</v>
      </c>
      <c r="I41" s="122"/>
      <c r="J41" s="123"/>
    </row>
    <row r="42" spans="1:21" ht="17.25" customHeight="1">
      <c r="A42" s="118" t="s">
        <v>7</v>
      </c>
      <c r="B42" s="119"/>
      <c r="C42" s="156"/>
      <c r="D42" s="156"/>
      <c r="E42" s="156"/>
      <c r="F42" s="156"/>
      <c r="G42" s="66"/>
      <c r="H42" s="39"/>
      <c r="I42" s="122"/>
      <c r="J42" s="123"/>
    </row>
    <row r="43" spans="1:21" ht="19.5" customHeight="1">
      <c r="A43" s="120" t="s">
        <v>51</v>
      </c>
      <c r="B43" s="121"/>
      <c r="C43" s="160">
        <v>119990.06</v>
      </c>
      <c r="D43" s="160"/>
      <c r="E43" s="160"/>
      <c r="F43" s="160"/>
      <c r="G43" s="69">
        <v>119990</v>
      </c>
      <c r="H43" s="63">
        <f>C43-G43</f>
        <v>5.9999999997671694E-2</v>
      </c>
      <c r="I43" s="182" t="s">
        <v>117</v>
      </c>
      <c r="J43" s="183"/>
    </row>
    <row r="44" spans="1:21" ht="33" customHeight="1" thickBot="1">
      <c r="A44" s="96" t="s">
        <v>71</v>
      </c>
      <c r="B44" s="97"/>
      <c r="C44" s="94">
        <v>119706.51</v>
      </c>
      <c r="D44" s="94"/>
      <c r="E44" s="94"/>
      <c r="F44" s="94"/>
      <c r="G44" s="70">
        <v>119712</v>
      </c>
      <c r="H44" s="36">
        <f>C44-G44</f>
        <v>-5.4900000000052387</v>
      </c>
      <c r="I44" s="182" t="s">
        <v>117</v>
      </c>
      <c r="J44" s="183"/>
    </row>
    <row r="45" spans="1:21" ht="36.75" customHeight="1"/>
    <row r="46" spans="1:21" ht="30.75" customHeight="1">
      <c r="A46" s="111" t="s">
        <v>74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58"/>
    </row>
    <row r="47" spans="1:21" ht="13.5" customHeight="1"/>
    <row r="48" spans="1:21" ht="19.5" customHeight="1">
      <c r="A48" s="21" t="s">
        <v>52</v>
      </c>
      <c r="C48" s="178" t="s">
        <v>104</v>
      </c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</row>
    <row r="49" spans="1:20" ht="17.25" customHeight="1">
      <c r="A49" s="95" t="s">
        <v>105</v>
      </c>
      <c r="B49" s="95"/>
      <c r="C49" s="95"/>
      <c r="D49" s="95"/>
      <c r="E49" s="95"/>
      <c r="F49" s="95"/>
      <c r="G49" s="95"/>
      <c r="H49" s="95"/>
      <c r="I49" s="95"/>
    </row>
    <row r="50" spans="1:20" ht="19.5" customHeight="1">
      <c r="A50" s="124" t="s">
        <v>72</v>
      </c>
      <c r="B50" s="124"/>
      <c r="C50" s="178" t="s">
        <v>106</v>
      </c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</row>
    <row r="51" spans="1:20" ht="20.25" customHeight="1">
      <c r="A51" s="74" t="s">
        <v>107</v>
      </c>
      <c r="B51" s="74"/>
      <c r="C51" s="74"/>
      <c r="D51" s="74"/>
      <c r="E51" s="74"/>
      <c r="F51" s="74"/>
      <c r="G51" s="74"/>
      <c r="H51" s="74"/>
      <c r="I51" s="74"/>
      <c r="J51" s="74"/>
    </row>
    <row r="52" spans="1:20" ht="11.25" customHeight="1"/>
    <row r="53" spans="1:20" ht="19.5" customHeight="1">
      <c r="A53" s="111" t="s">
        <v>53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</row>
    <row r="54" spans="1:20" ht="15" thickBot="1"/>
    <row r="55" spans="1:20" ht="183.75" customHeight="1">
      <c r="A55" s="64" t="s">
        <v>21</v>
      </c>
      <c r="B55" s="62" t="s">
        <v>11</v>
      </c>
      <c r="C55" s="92" t="s">
        <v>54</v>
      </c>
      <c r="D55" s="92"/>
      <c r="E55" s="19"/>
      <c r="F55" s="92" t="s">
        <v>55</v>
      </c>
      <c r="G55" s="92"/>
      <c r="H55" s="62" t="s">
        <v>56</v>
      </c>
      <c r="I55" s="87" t="s">
        <v>24</v>
      </c>
      <c r="J55" s="110"/>
      <c r="K55" s="71" t="s">
        <v>10</v>
      </c>
    </row>
    <row r="56" spans="1:20" ht="63.75" customHeight="1">
      <c r="A56" s="65">
        <v>1</v>
      </c>
      <c r="B56" s="14" t="s">
        <v>12</v>
      </c>
      <c r="C56" s="106"/>
      <c r="D56" s="106"/>
      <c r="E56" s="55"/>
      <c r="F56" s="106"/>
      <c r="G56" s="106"/>
      <c r="H56" s="55"/>
      <c r="I56" s="103">
        <f>F56-H56</f>
        <v>0</v>
      </c>
      <c r="J56" s="103"/>
      <c r="K56" s="56"/>
      <c r="O56" s="73"/>
    </row>
    <row r="57" spans="1:20" ht="70.8" customHeight="1">
      <c r="A57" s="65">
        <v>2</v>
      </c>
      <c r="B57" s="14" t="s">
        <v>57</v>
      </c>
      <c r="C57" s="181" t="s">
        <v>108</v>
      </c>
      <c r="D57" s="181"/>
      <c r="E57" s="55"/>
      <c r="F57" s="106">
        <v>1654457</v>
      </c>
      <c r="G57" s="106"/>
      <c r="H57" s="55">
        <v>1563461.81</v>
      </c>
      <c r="I57" s="103">
        <f t="shared" ref="I57:I61" si="2">F57-H57</f>
        <v>90995.189999999944</v>
      </c>
      <c r="J57" s="103"/>
      <c r="K57" s="79" t="s">
        <v>118</v>
      </c>
    </row>
    <row r="58" spans="1:20" ht="90" customHeight="1">
      <c r="A58" s="65">
        <v>3</v>
      </c>
      <c r="B58" s="14" t="s">
        <v>29</v>
      </c>
      <c r="C58" s="106"/>
      <c r="D58" s="106"/>
      <c r="E58" s="55"/>
      <c r="F58" s="106"/>
      <c r="G58" s="106"/>
      <c r="H58" s="55"/>
      <c r="I58" s="103">
        <f t="shared" si="2"/>
        <v>0</v>
      </c>
      <c r="J58" s="103"/>
      <c r="K58" s="56"/>
    </row>
    <row r="59" spans="1:20" ht="105.75" customHeight="1">
      <c r="A59" s="65">
        <v>4</v>
      </c>
      <c r="B59" s="14" t="s">
        <v>13</v>
      </c>
      <c r="C59" s="106"/>
      <c r="D59" s="106"/>
      <c r="E59" s="55"/>
      <c r="F59" s="106"/>
      <c r="G59" s="106"/>
      <c r="H59" s="55"/>
      <c r="I59" s="103">
        <f t="shared" si="2"/>
        <v>0</v>
      </c>
      <c r="J59" s="103"/>
      <c r="K59" s="56"/>
      <c r="M59" s="13"/>
      <c r="N59" s="13"/>
    </row>
    <row r="60" spans="1:20" ht="33" customHeight="1">
      <c r="A60" s="65">
        <v>5</v>
      </c>
      <c r="B60" s="14" t="s">
        <v>14</v>
      </c>
      <c r="C60" s="106"/>
      <c r="D60" s="106"/>
      <c r="E60" s="55"/>
      <c r="F60" s="106"/>
      <c r="G60" s="106"/>
      <c r="H60" s="55"/>
      <c r="I60" s="103">
        <f t="shared" si="2"/>
        <v>0</v>
      </c>
      <c r="J60" s="103"/>
      <c r="K60" s="56"/>
    </row>
    <row r="61" spans="1:20" ht="20.25" customHeight="1">
      <c r="A61" s="65">
        <v>6</v>
      </c>
      <c r="B61" s="14" t="s">
        <v>15</v>
      </c>
      <c r="C61" s="106"/>
      <c r="D61" s="106"/>
      <c r="E61" s="55"/>
      <c r="F61" s="106"/>
      <c r="G61" s="106"/>
      <c r="H61" s="55"/>
      <c r="I61" s="103">
        <f t="shared" si="2"/>
        <v>0</v>
      </c>
      <c r="J61" s="103"/>
      <c r="K61" s="56"/>
    </row>
    <row r="62" spans="1:20" ht="25.5" customHeight="1" thickBot="1">
      <c r="A62" s="18"/>
      <c r="B62" s="20" t="s">
        <v>16</v>
      </c>
      <c r="C62" s="107"/>
      <c r="D62" s="108"/>
      <c r="E62" s="109"/>
      <c r="F62" s="104">
        <f>SUM(F56:F61)</f>
        <v>1654457</v>
      </c>
      <c r="G62" s="105"/>
      <c r="H62" s="28">
        <f>SUM(H56:H61)</f>
        <v>1563461.81</v>
      </c>
      <c r="I62" s="171">
        <f>SUM(I56:J61)</f>
        <v>90995.189999999944</v>
      </c>
      <c r="J62" s="172"/>
      <c r="K62" s="40"/>
    </row>
    <row r="64" spans="1:20" ht="6.75" customHeight="1">
      <c r="A64" s="111" t="s">
        <v>58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</row>
    <row r="65" spans="1:20" ht="17.25" customHeight="1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ht="10.5" customHeight="1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</row>
    <row r="67" spans="1:20" ht="10.5" customHeight="1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</row>
    <row r="68" spans="1:20" ht="15.6" customHeight="1">
      <c r="A68" s="170" t="s">
        <v>59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</row>
    <row r="69" spans="1:20" ht="19.5" customHeight="1">
      <c r="A69" s="173" t="s">
        <v>67</v>
      </c>
      <c r="B69" s="173"/>
      <c r="C69" s="173"/>
      <c r="D69" s="173"/>
      <c r="E69" s="173"/>
      <c r="F69" s="173"/>
      <c r="G69" s="175" t="s">
        <v>122</v>
      </c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</row>
    <row r="70" spans="1:20" ht="18.75" customHeight="1">
      <c r="A70" s="170" t="s">
        <v>60</v>
      </c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4" t="s">
        <v>62</v>
      </c>
      <c r="M70" s="174"/>
      <c r="N70" s="174"/>
      <c r="O70" s="174"/>
      <c r="P70" s="174"/>
      <c r="Q70" s="174"/>
      <c r="R70" s="174"/>
      <c r="S70" s="174"/>
      <c r="T70" s="174"/>
    </row>
    <row r="71" spans="1:20" ht="15.6">
      <c r="A71" s="1"/>
    </row>
    <row r="72" spans="1:20" ht="15.6">
      <c r="A72" s="1" t="s">
        <v>17</v>
      </c>
    </row>
    <row r="73" spans="1:20" ht="15.6">
      <c r="A73" s="173" t="s">
        <v>61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6" t="s">
        <v>132</v>
      </c>
      <c r="R73" s="176"/>
      <c r="S73" s="176"/>
      <c r="T73" s="176"/>
    </row>
    <row r="74" spans="1:20" ht="15.6">
      <c r="A74" s="177" t="s">
        <v>33</v>
      </c>
      <c r="B74" s="177"/>
      <c r="C74" s="177"/>
      <c r="D74" s="175" t="s">
        <v>133</v>
      </c>
      <c r="E74" s="175"/>
      <c r="F74" s="175"/>
      <c r="G74" s="175"/>
      <c r="H74" s="32"/>
      <c r="I74" s="32"/>
      <c r="J74" s="32"/>
      <c r="K74" s="32"/>
      <c r="L74" s="32"/>
      <c r="M74" s="32"/>
      <c r="N74" s="32"/>
      <c r="O74" s="32"/>
    </row>
    <row r="75" spans="1:20" ht="15.6">
      <c r="A75" s="1"/>
    </row>
    <row r="76" spans="1:20" ht="15.6">
      <c r="A76" s="112" t="s">
        <v>18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</row>
    <row r="78" spans="1:20" ht="15.75" customHeight="1">
      <c r="A78" s="163" t="s">
        <v>78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</row>
    <row r="79" spans="1:20" ht="15.6">
      <c r="C79" s="6" t="s">
        <v>26</v>
      </c>
      <c r="D79" s="4" t="s">
        <v>27</v>
      </c>
      <c r="G79" s="167" t="s">
        <v>25</v>
      </c>
      <c r="H79" s="167"/>
      <c r="I79" s="12"/>
      <c r="J79" s="12"/>
    </row>
    <row r="81" spans="1:20" ht="15.6">
      <c r="A81" s="163" t="s">
        <v>79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</row>
    <row r="82" spans="1:20" ht="15.6">
      <c r="C82" s="6" t="s">
        <v>26</v>
      </c>
      <c r="D82" s="4" t="s">
        <v>27</v>
      </c>
      <c r="G82" s="167" t="s">
        <v>25</v>
      </c>
      <c r="H82" s="167"/>
      <c r="I82" s="12"/>
      <c r="J82" s="12"/>
    </row>
    <row r="84" spans="1:20" ht="15.6">
      <c r="A84" s="2" t="s">
        <v>19</v>
      </c>
    </row>
    <row r="85" spans="1:20" ht="15.6">
      <c r="A85" s="1"/>
      <c r="G85" s="3"/>
    </row>
    <row r="86" spans="1:20" ht="15.6">
      <c r="A86" s="1" t="s">
        <v>20</v>
      </c>
      <c r="B86" s="168">
        <v>45300</v>
      </c>
      <c r="C86" s="169"/>
    </row>
    <row r="88" spans="1:20" ht="15.6">
      <c r="A88" s="164" t="s">
        <v>114</v>
      </c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</row>
    <row r="89" spans="1:20" ht="15.6">
      <c r="C89" s="6" t="s">
        <v>26</v>
      </c>
      <c r="D89" s="4" t="s">
        <v>27</v>
      </c>
      <c r="G89" s="166" t="s">
        <v>25</v>
      </c>
      <c r="H89" s="166"/>
      <c r="I89" s="13"/>
      <c r="J89" s="166" t="s">
        <v>28</v>
      </c>
      <c r="K89" s="166"/>
      <c r="L89" s="12"/>
      <c r="M89" s="12"/>
      <c r="N89" s="12"/>
    </row>
    <row r="91" spans="1:20" ht="15.6">
      <c r="A91" s="162" t="s">
        <v>31</v>
      </c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</row>
    <row r="92" spans="1:20">
      <c r="A92" s="165" t="s">
        <v>66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</row>
    <row r="93" spans="1:20" s="49" customFormat="1" ht="14.25" customHeight="1">
      <c r="A93" s="161" t="s">
        <v>65</v>
      </c>
      <c r="B93" s="161"/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</row>
    <row r="101" spans="6:6">
      <c r="F101" t="s">
        <v>26</v>
      </c>
    </row>
  </sheetData>
  <sheetProtection formatRows="0" insertRows="0"/>
  <mergeCells count="115">
    <mergeCell ref="A91:T91"/>
    <mergeCell ref="A92:T92"/>
    <mergeCell ref="A93:T93"/>
    <mergeCell ref="G79:H79"/>
    <mergeCell ref="A81:T81"/>
    <mergeCell ref="G82:H82"/>
    <mergeCell ref="B86:C86"/>
    <mergeCell ref="A88:T88"/>
    <mergeCell ref="G89:H89"/>
    <mergeCell ref="J89:K89"/>
    <mergeCell ref="A73:P73"/>
    <mergeCell ref="Q73:T73"/>
    <mergeCell ref="A74:C74"/>
    <mergeCell ref="D74:G74"/>
    <mergeCell ref="A76:T76"/>
    <mergeCell ref="A78:T78"/>
    <mergeCell ref="A64:T67"/>
    <mergeCell ref="A68:T68"/>
    <mergeCell ref="A69:F69"/>
    <mergeCell ref="G69:T69"/>
    <mergeCell ref="A70:K70"/>
    <mergeCell ref="L70:T70"/>
    <mergeCell ref="C61:D61"/>
    <mergeCell ref="F61:G61"/>
    <mergeCell ref="I61:J61"/>
    <mergeCell ref="C62:E62"/>
    <mergeCell ref="F62:G62"/>
    <mergeCell ref="I62:J62"/>
    <mergeCell ref="C59:D59"/>
    <mergeCell ref="F59:G59"/>
    <mergeCell ref="I59:J59"/>
    <mergeCell ref="C60:D60"/>
    <mergeCell ref="F60:G60"/>
    <mergeCell ref="I60:J60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46:T46"/>
    <mergeCell ref="C48:T48"/>
    <mergeCell ref="A49:I49"/>
    <mergeCell ref="A50:B50"/>
    <mergeCell ref="C50:T50"/>
    <mergeCell ref="A53:T53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U101"/>
  <sheetViews>
    <sheetView tabSelected="1" topLeftCell="A32" workbookViewId="0">
      <selection activeCell="F83" sqref="F83"/>
    </sheetView>
  </sheetViews>
  <sheetFormatPr defaultRowHeight="14.4"/>
  <cols>
    <col min="1" max="1" width="10.109375" customWidth="1"/>
    <col min="2" max="2" width="22" customWidth="1"/>
    <col min="3" max="3" width="9.88671875" customWidth="1"/>
    <col min="4" max="4" width="11.6640625" customWidth="1"/>
    <col min="5" max="5" width="12" hidden="1" customWidth="1"/>
    <col min="6" max="6" width="16" customWidth="1"/>
    <col min="7" max="7" width="15.109375" customWidth="1"/>
    <col min="8" max="8" width="13.109375" customWidth="1"/>
    <col min="9" max="9" width="9.88671875" customWidth="1"/>
    <col min="10" max="10" width="11.33203125" customWidth="1"/>
    <col min="11" max="11" width="12.88671875" customWidth="1"/>
    <col min="12" max="12" width="11.33203125" customWidth="1"/>
    <col min="13" max="13" width="9.88671875" customWidth="1"/>
    <col min="14" max="14" width="13.33203125" customWidth="1"/>
    <col min="16" max="16" width="9.88671875" customWidth="1"/>
    <col min="17" max="17" width="10" customWidth="1"/>
    <col min="18" max="18" width="11" customWidth="1"/>
    <col min="19" max="19" width="10.44140625" customWidth="1"/>
    <col min="20" max="20" width="10.109375" customWidth="1"/>
  </cols>
  <sheetData>
    <row r="1" spans="1:20" ht="15" customHeight="1">
      <c r="P1" s="125" t="s">
        <v>34</v>
      </c>
      <c r="Q1" s="125"/>
      <c r="R1" s="125"/>
      <c r="S1" s="125"/>
      <c r="T1" s="125"/>
    </row>
    <row r="2" spans="1:20">
      <c r="P2" s="125"/>
      <c r="Q2" s="125"/>
      <c r="R2" s="125"/>
      <c r="S2" s="125"/>
      <c r="T2" s="125"/>
    </row>
    <row r="3" spans="1:20">
      <c r="P3" s="125"/>
      <c r="Q3" s="125"/>
      <c r="R3" s="125"/>
      <c r="S3" s="125"/>
      <c r="T3" s="125"/>
    </row>
    <row r="4" spans="1:20">
      <c r="P4" s="125"/>
      <c r="Q4" s="125"/>
      <c r="R4" s="125"/>
      <c r="S4" s="125"/>
      <c r="T4" s="125"/>
    </row>
    <row r="5" spans="1:20">
      <c r="P5" s="125"/>
      <c r="Q5" s="125"/>
      <c r="R5" s="125"/>
      <c r="S5" s="125"/>
      <c r="T5" s="125"/>
    </row>
    <row r="6" spans="1:20">
      <c r="P6" s="125"/>
      <c r="Q6" s="125"/>
      <c r="R6" s="125"/>
      <c r="S6" s="125"/>
      <c r="T6" s="125"/>
    </row>
    <row r="7" spans="1:20">
      <c r="P7" s="125"/>
      <c r="Q7" s="125"/>
      <c r="R7" s="125"/>
      <c r="S7" s="125"/>
      <c r="T7" s="125"/>
    </row>
    <row r="8" spans="1:20" ht="15.75" customHeight="1"/>
    <row r="9" spans="1:20" ht="15" customHeight="1">
      <c r="A9" s="126" t="s">
        <v>35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15.75" customHeight="1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16.5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18.75" customHeight="1"/>
    <row r="13" spans="1:20" ht="19.5" customHeight="1">
      <c r="A13" s="111" t="s">
        <v>32</v>
      </c>
      <c r="B13" s="111"/>
      <c r="C13" s="111"/>
      <c r="D13" s="143">
        <v>45292</v>
      </c>
      <c r="E13" s="144"/>
      <c r="F13" s="144"/>
      <c r="G13" s="144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9.5" customHeight="1">
      <c r="A14" s="111" t="s">
        <v>36</v>
      </c>
      <c r="B14" s="111"/>
      <c r="C14" s="111"/>
      <c r="D14" s="111"/>
      <c r="E14" s="111"/>
      <c r="F14" s="111"/>
      <c r="G14" s="111"/>
      <c r="H14" s="144" t="s">
        <v>75</v>
      </c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ht="13.5" customHeight="1">
      <c r="H15" s="3"/>
    </row>
    <row r="16" spans="1:20" ht="26.25" customHeight="1">
      <c r="A16" s="127" t="s">
        <v>0</v>
      </c>
      <c r="B16" s="127"/>
      <c r="C16" s="127"/>
    </row>
    <row r="17" spans="1:20" ht="65.25" customHeight="1" thickBot="1">
      <c r="A17" s="111" t="s">
        <v>63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</row>
    <row r="18" spans="1:20" ht="15" customHeight="1">
      <c r="A18" s="141" t="s">
        <v>21</v>
      </c>
      <c r="B18" s="128" t="s">
        <v>37</v>
      </c>
      <c r="C18" s="130" t="s">
        <v>38</v>
      </c>
      <c r="D18" s="131"/>
      <c r="E18" s="131"/>
      <c r="F18" s="131"/>
      <c r="G18" s="131"/>
      <c r="H18" s="132"/>
      <c r="I18" s="139" t="s">
        <v>39</v>
      </c>
      <c r="J18" s="139"/>
      <c r="K18" s="139"/>
      <c r="L18" s="139"/>
      <c r="M18" s="139"/>
      <c r="N18" s="139" t="s">
        <v>41</v>
      </c>
      <c r="O18" s="139" t="s">
        <v>42</v>
      </c>
      <c r="P18" s="139"/>
      <c r="Q18" s="139"/>
      <c r="R18" s="139"/>
      <c r="S18" s="139"/>
      <c r="T18" s="145" t="s">
        <v>1</v>
      </c>
    </row>
    <row r="19" spans="1:20" ht="16.5" customHeight="1">
      <c r="A19" s="142"/>
      <c r="B19" s="129"/>
      <c r="C19" s="133"/>
      <c r="D19" s="134"/>
      <c r="E19" s="134"/>
      <c r="F19" s="134"/>
      <c r="G19" s="134"/>
      <c r="H19" s="135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6"/>
    </row>
    <row r="20" spans="1:20" ht="15.75" customHeight="1">
      <c r="A20" s="142"/>
      <c r="B20" s="129"/>
      <c r="C20" s="136"/>
      <c r="D20" s="137"/>
      <c r="E20" s="137"/>
      <c r="F20" s="137"/>
      <c r="G20" s="137"/>
      <c r="H20" s="138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6"/>
    </row>
    <row r="21" spans="1:20">
      <c r="A21" s="142"/>
      <c r="B21" s="129"/>
      <c r="C21" s="140" t="s">
        <v>2</v>
      </c>
      <c r="D21" s="147" t="s">
        <v>3</v>
      </c>
      <c r="E21" s="147"/>
      <c r="F21" s="147"/>
      <c r="G21" s="147"/>
      <c r="H21" s="147"/>
      <c r="I21" s="60"/>
      <c r="J21" s="147" t="s">
        <v>3</v>
      </c>
      <c r="K21" s="147"/>
      <c r="L21" s="147"/>
      <c r="M21" s="147"/>
      <c r="N21" s="140"/>
      <c r="O21" s="140" t="s">
        <v>2</v>
      </c>
      <c r="P21" s="140" t="s">
        <v>3</v>
      </c>
      <c r="Q21" s="140"/>
      <c r="R21" s="140"/>
      <c r="S21" s="140"/>
      <c r="T21" s="146"/>
    </row>
    <row r="22" spans="1:20" ht="159" customHeight="1">
      <c r="A22" s="142"/>
      <c r="B22" s="129"/>
      <c r="C22" s="140"/>
      <c r="D22" s="61" t="s">
        <v>4</v>
      </c>
      <c r="E22" s="61" t="s">
        <v>5</v>
      </c>
      <c r="F22" s="61" t="s">
        <v>5</v>
      </c>
      <c r="G22" s="61" t="s">
        <v>68</v>
      </c>
      <c r="H22" s="61" t="s">
        <v>69</v>
      </c>
      <c r="I22" s="61" t="s">
        <v>2</v>
      </c>
      <c r="J22" s="61" t="s">
        <v>4</v>
      </c>
      <c r="K22" s="61" t="s">
        <v>5</v>
      </c>
      <c r="L22" s="61" t="s">
        <v>40</v>
      </c>
      <c r="M22" s="61" t="s">
        <v>69</v>
      </c>
      <c r="N22" s="140"/>
      <c r="O22" s="140"/>
      <c r="P22" s="61" t="s">
        <v>4</v>
      </c>
      <c r="Q22" s="61" t="s">
        <v>5</v>
      </c>
      <c r="R22" s="61" t="s">
        <v>40</v>
      </c>
      <c r="S22" s="61" t="s">
        <v>69</v>
      </c>
      <c r="T22" s="146"/>
    </row>
    <row r="23" spans="1:20" ht="72" customHeight="1" thickBot="1">
      <c r="A23" s="10">
        <v>1</v>
      </c>
      <c r="B23" s="77" t="s">
        <v>109</v>
      </c>
      <c r="C23" s="23">
        <f>D23+F23+G23+H23</f>
        <v>1734237</v>
      </c>
      <c r="D23" s="50">
        <v>1196025</v>
      </c>
      <c r="E23" s="51"/>
      <c r="F23" s="50">
        <v>179404</v>
      </c>
      <c r="G23" s="50">
        <v>179404</v>
      </c>
      <c r="H23" s="50">
        <v>179404</v>
      </c>
      <c r="I23" s="23">
        <f>J23+K23+L23+M23</f>
        <v>1734237</v>
      </c>
      <c r="J23" s="50">
        <v>1196025</v>
      </c>
      <c r="K23" s="50">
        <v>179404</v>
      </c>
      <c r="L23" s="50">
        <v>179404</v>
      </c>
      <c r="M23" s="50">
        <v>179404</v>
      </c>
      <c r="N23" s="50">
        <v>1560813.2</v>
      </c>
      <c r="O23" s="23">
        <f>P23+Q23+R23+S23</f>
        <v>1540813.2000000002</v>
      </c>
      <c r="P23" s="50">
        <v>1076422.43</v>
      </c>
      <c r="Q23" s="50">
        <v>161463.59</v>
      </c>
      <c r="R23" s="50">
        <v>161463.59</v>
      </c>
      <c r="S23" s="50">
        <v>141463.59</v>
      </c>
      <c r="T23" s="52"/>
    </row>
    <row r="24" spans="1:20" ht="14.25" customHeight="1"/>
    <row r="25" spans="1:20" ht="15.75" customHeight="1">
      <c r="A25" s="111" t="s">
        <v>64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</row>
    <row r="26" spans="1:20" ht="15.75" customHeight="1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20" ht="13.5" customHeight="1" thickBo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</row>
    <row r="28" spans="1:20" ht="65.25" customHeight="1">
      <c r="A28" s="149" t="s">
        <v>43</v>
      </c>
      <c r="B28" s="148"/>
      <c r="C28" s="148" t="s">
        <v>44</v>
      </c>
      <c r="D28" s="148"/>
      <c r="E28" s="59"/>
      <c r="F28" s="59" t="s">
        <v>45</v>
      </c>
      <c r="G28" s="148" t="s">
        <v>46</v>
      </c>
      <c r="H28" s="148"/>
      <c r="I28" s="48" t="s">
        <v>30</v>
      </c>
    </row>
    <row r="29" spans="1:20" ht="15.75" customHeight="1">
      <c r="A29" s="152" t="s">
        <v>6</v>
      </c>
      <c r="B29" s="153"/>
      <c r="C29" s="81">
        <f>C31+C32+C33+C34</f>
        <v>1734237</v>
      </c>
      <c r="D29" s="81"/>
      <c r="E29" s="24"/>
      <c r="F29" s="67">
        <f>F31+F32+F33+F34</f>
        <v>99.999999899999992</v>
      </c>
      <c r="G29" s="99">
        <v>1560813.2</v>
      </c>
      <c r="H29" s="99"/>
      <c r="I29" s="66"/>
    </row>
    <row r="30" spans="1:20" ht="15" customHeight="1">
      <c r="A30" s="154" t="s">
        <v>7</v>
      </c>
      <c r="B30" s="155"/>
      <c r="C30" s="82"/>
      <c r="D30" s="82"/>
      <c r="E30" s="26"/>
      <c r="F30" s="68"/>
      <c r="G30" s="100"/>
      <c r="H30" s="100"/>
      <c r="I30" s="68"/>
    </row>
    <row r="31" spans="1:20" ht="30" customHeight="1">
      <c r="A31" s="152" t="s">
        <v>47</v>
      </c>
      <c r="B31" s="153"/>
      <c r="C31" s="83">
        <v>1196025</v>
      </c>
      <c r="D31" s="83"/>
      <c r="E31" s="24"/>
      <c r="F31" s="67">
        <f>ROUND((C31/C$29*100),7)</f>
        <v>68.965487400000001</v>
      </c>
      <c r="G31" s="85">
        <f>ROUND((G$29*F31/100),2)</f>
        <v>1076422.43</v>
      </c>
      <c r="H31" s="85"/>
      <c r="I31" s="67">
        <f>C31-G31</f>
        <v>119602.57000000007</v>
      </c>
    </row>
    <row r="32" spans="1:20" ht="45.75" customHeight="1">
      <c r="A32" s="152" t="s">
        <v>8</v>
      </c>
      <c r="B32" s="153"/>
      <c r="C32" s="83">
        <v>179404</v>
      </c>
      <c r="D32" s="83"/>
      <c r="E32" s="24"/>
      <c r="F32" s="67">
        <f>ROUND((C32/C$29*100),7)</f>
        <v>10.344837500000001</v>
      </c>
      <c r="G32" s="85">
        <f t="shared" ref="G32:G34" si="0">ROUND((G$29*F32/100),2)</f>
        <v>161463.59</v>
      </c>
      <c r="H32" s="85"/>
      <c r="I32" s="67">
        <f t="shared" ref="I32:I34" si="1">C32-G32</f>
        <v>17940.410000000003</v>
      </c>
    </row>
    <row r="33" spans="1:21" ht="46.5" customHeight="1">
      <c r="A33" s="152" t="s">
        <v>48</v>
      </c>
      <c r="B33" s="153"/>
      <c r="C33" s="83">
        <v>179404</v>
      </c>
      <c r="D33" s="83"/>
      <c r="E33" s="24"/>
      <c r="F33" s="67">
        <f>ROUND((C33/C$29*100),7)</f>
        <v>10.344837500000001</v>
      </c>
      <c r="G33" s="85">
        <f t="shared" si="0"/>
        <v>161463.59</v>
      </c>
      <c r="H33" s="85"/>
      <c r="I33" s="67">
        <f t="shared" si="1"/>
        <v>17940.410000000003</v>
      </c>
    </row>
    <row r="34" spans="1:21" ht="105.75" customHeight="1" thickBot="1">
      <c r="A34" s="150" t="s">
        <v>70</v>
      </c>
      <c r="B34" s="151"/>
      <c r="C34" s="84">
        <v>179404</v>
      </c>
      <c r="D34" s="84"/>
      <c r="E34" s="27"/>
      <c r="F34" s="67">
        <f>ROUND((C34/C$29*100),7)</f>
        <v>10.344837500000001</v>
      </c>
      <c r="G34" s="85">
        <f t="shared" si="0"/>
        <v>161463.59</v>
      </c>
      <c r="H34" s="85"/>
      <c r="I34" s="67">
        <f t="shared" si="1"/>
        <v>17940.410000000003</v>
      </c>
    </row>
    <row r="35" spans="1:21" ht="12.75" customHeight="1"/>
    <row r="36" spans="1:21" ht="15.75" customHeight="1">
      <c r="A36" s="127" t="s">
        <v>22</v>
      </c>
      <c r="B36" s="127"/>
      <c r="C36" s="127"/>
    </row>
    <row r="37" spans="1:21" ht="12.75" customHeight="1">
      <c r="A37" s="111" t="s">
        <v>73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</row>
    <row r="38" spans="1:21" ht="20.25" customHeight="1" thickBot="1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</row>
    <row r="39" spans="1:21" ht="128.25" customHeight="1">
      <c r="A39" s="114" t="s">
        <v>9</v>
      </c>
      <c r="B39" s="92"/>
      <c r="C39" s="92" t="s">
        <v>49</v>
      </c>
      <c r="D39" s="92"/>
      <c r="E39" s="92"/>
      <c r="F39" s="92"/>
      <c r="G39" s="92" t="s">
        <v>23</v>
      </c>
      <c r="H39" s="87" t="s">
        <v>24</v>
      </c>
      <c r="I39" s="92" t="s">
        <v>10</v>
      </c>
      <c r="J39" s="93"/>
      <c r="K39" s="113"/>
      <c r="L39" s="7"/>
    </row>
    <row r="40" spans="1:21" ht="15.75" hidden="1" customHeight="1" thickBot="1">
      <c r="A40" s="115"/>
      <c r="B40" s="98"/>
      <c r="C40" s="98"/>
      <c r="D40" s="98"/>
      <c r="E40" s="98"/>
      <c r="F40" s="98"/>
      <c r="G40" s="98"/>
      <c r="H40" s="88"/>
      <c r="I40" s="29"/>
      <c r="J40" s="30"/>
      <c r="K40" s="113"/>
      <c r="L40" s="7"/>
    </row>
    <row r="41" spans="1:21" ht="29.25" customHeight="1">
      <c r="A41" s="116" t="s">
        <v>50</v>
      </c>
      <c r="B41" s="117"/>
      <c r="C41" s="157">
        <f>C43+C44</f>
        <v>252734</v>
      </c>
      <c r="D41" s="158"/>
      <c r="E41" s="158"/>
      <c r="F41" s="159"/>
      <c r="G41" s="67">
        <f>G43+G44</f>
        <v>252734</v>
      </c>
      <c r="H41" s="63">
        <f>H43+H44</f>
        <v>0</v>
      </c>
      <c r="I41" s="122"/>
      <c r="J41" s="123"/>
    </row>
    <row r="42" spans="1:21" ht="17.25" customHeight="1">
      <c r="A42" s="118" t="s">
        <v>7</v>
      </c>
      <c r="B42" s="119"/>
      <c r="C42" s="156"/>
      <c r="D42" s="156"/>
      <c r="E42" s="156"/>
      <c r="F42" s="156"/>
      <c r="G42" s="66"/>
      <c r="H42" s="39"/>
      <c r="I42" s="122"/>
      <c r="J42" s="123"/>
    </row>
    <row r="43" spans="1:21" ht="19.5" customHeight="1">
      <c r="A43" s="120" t="s">
        <v>51</v>
      </c>
      <c r="B43" s="121"/>
      <c r="C43" s="160">
        <v>120367</v>
      </c>
      <c r="D43" s="160"/>
      <c r="E43" s="160"/>
      <c r="F43" s="160"/>
      <c r="G43" s="69">
        <v>120367</v>
      </c>
      <c r="H43" s="63">
        <f>C43-G43</f>
        <v>0</v>
      </c>
      <c r="I43" s="83"/>
      <c r="J43" s="91"/>
    </row>
    <row r="44" spans="1:21" ht="33" customHeight="1" thickBot="1">
      <c r="A44" s="96" t="s">
        <v>71</v>
      </c>
      <c r="B44" s="97"/>
      <c r="C44" s="94">
        <v>132367</v>
      </c>
      <c r="D44" s="94"/>
      <c r="E44" s="94"/>
      <c r="F44" s="94"/>
      <c r="G44" s="70">
        <v>132367</v>
      </c>
      <c r="H44" s="36">
        <f>C44-G44</f>
        <v>0</v>
      </c>
      <c r="I44" s="83"/>
      <c r="J44" s="91"/>
    </row>
    <row r="45" spans="1:21" ht="36.75" customHeight="1"/>
    <row r="46" spans="1:21" ht="30.75" customHeight="1">
      <c r="A46" s="111" t="s">
        <v>74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58"/>
    </row>
    <row r="47" spans="1:21" ht="13.5" customHeight="1"/>
    <row r="48" spans="1:21" ht="19.5" customHeight="1">
      <c r="A48" s="21" t="s">
        <v>52</v>
      </c>
      <c r="C48" s="178" t="s">
        <v>112</v>
      </c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</row>
    <row r="49" spans="1:20" ht="17.25" customHeight="1">
      <c r="A49" s="95" t="s">
        <v>113</v>
      </c>
      <c r="B49" s="95"/>
      <c r="C49" s="95"/>
      <c r="D49" s="95"/>
      <c r="E49" s="95"/>
      <c r="F49" s="95"/>
      <c r="G49" s="95"/>
      <c r="H49" s="95"/>
      <c r="I49" s="95"/>
    </row>
    <row r="50" spans="1:20" ht="19.5" customHeight="1">
      <c r="A50" s="124" t="s">
        <v>72</v>
      </c>
      <c r="B50" s="124"/>
      <c r="C50" s="178" t="s">
        <v>111</v>
      </c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</row>
    <row r="51" spans="1:20" ht="20.2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20" ht="11.25" customHeight="1"/>
    <row r="53" spans="1:20" ht="19.5" customHeight="1">
      <c r="A53" s="111" t="s">
        <v>53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</row>
    <row r="54" spans="1:20" ht="15" thickBot="1"/>
    <row r="55" spans="1:20" ht="183.75" customHeight="1">
      <c r="A55" s="64" t="s">
        <v>21</v>
      </c>
      <c r="B55" s="62" t="s">
        <v>11</v>
      </c>
      <c r="C55" s="92" t="s">
        <v>54</v>
      </c>
      <c r="D55" s="92"/>
      <c r="E55" s="19"/>
      <c r="F55" s="92" t="s">
        <v>55</v>
      </c>
      <c r="G55" s="92"/>
      <c r="H55" s="62" t="s">
        <v>56</v>
      </c>
      <c r="I55" s="87" t="s">
        <v>24</v>
      </c>
      <c r="J55" s="110"/>
      <c r="K55" s="71" t="s">
        <v>10</v>
      </c>
    </row>
    <row r="56" spans="1:20" ht="63.75" customHeight="1">
      <c r="A56" s="65">
        <v>1</v>
      </c>
      <c r="B56" s="14" t="s">
        <v>12</v>
      </c>
      <c r="C56" s="106"/>
      <c r="D56" s="106"/>
      <c r="E56" s="55"/>
      <c r="F56" s="106"/>
      <c r="G56" s="106"/>
      <c r="H56" s="55"/>
      <c r="I56" s="103">
        <f>F56-H56</f>
        <v>0</v>
      </c>
      <c r="J56" s="103"/>
      <c r="K56" s="56"/>
      <c r="O56" s="73"/>
    </row>
    <row r="57" spans="1:20" ht="70.8" customHeight="1">
      <c r="A57" s="65">
        <v>2</v>
      </c>
      <c r="B57" s="14" t="s">
        <v>57</v>
      </c>
      <c r="C57" s="181" t="s">
        <v>110</v>
      </c>
      <c r="D57" s="181"/>
      <c r="E57" s="55"/>
      <c r="F57" s="106">
        <v>1734237</v>
      </c>
      <c r="G57" s="106"/>
      <c r="H57" s="55">
        <v>1560813.2</v>
      </c>
      <c r="I57" s="103">
        <f t="shared" ref="I57:I61" si="2">F57-H57</f>
        <v>173423.80000000005</v>
      </c>
      <c r="J57" s="103"/>
      <c r="K57" s="79" t="s">
        <v>118</v>
      </c>
    </row>
    <row r="58" spans="1:20" ht="90" customHeight="1">
      <c r="A58" s="65">
        <v>3</v>
      </c>
      <c r="B58" s="14" t="s">
        <v>29</v>
      </c>
      <c r="C58" s="106"/>
      <c r="D58" s="106"/>
      <c r="E58" s="55"/>
      <c r="F58" s="106"/>
      <c r="G58" s="106"/>
      <c r="H58" s="55"/>
      <c r="I58" s="103">
        <f t="shared" si="2"/>
        <v>0</v>
      </c>
      <c r="J58" s="103"/>
      <c r="K58" s="56"/>
    </row>
    <row r="59" spans="1:20" ht="105.75" customHeight="1">
      <c r="A59" s="65">
        <v>4</v>
      </c>
      <c r="B59" s="14" t="s">
        <v>13</v>
      </c>
      <c r="C59" s="106"/>
      <c r="D59" s="106"/>
      <c r="E59" s="55"/>
      <c r="F59" s="106"/>
      <c r="G59" s="106"/>
      <c r="H59" s="55"/>
      <c r="I59" s="103">
        <f t="shared" si="2"/>
        <v>0</v>
      </c>
      <c r="J59" s="103"/>
      <c r="K59" s="56"/>
      <c r="M59" s="13"/>
      <c r="N59" s="13"/>
    </row>
    <row r="60" spans="1:20" ht="33" customHeight="1">
      <c r="A60" s="65">
        <v>5</v>
      </c>
      <c r="B60" s="14" t="s">
        <v>14</v>
      </c>
      <c r="C60" s="106"/>
      <c r="D60" s="106"/>
      <c r="E60" s="55"/>
      <c r="F60" s="106"/>
      <c r="G60" s="106"/>
      <c r="H60" s="55"/>
      <c r="I60" s="103">
        <f t="shared" si="2"/>
        <v>0</v>
      </c>
      <c r="J60" s="103"/>
      <c r="K60" s="56"/>
    </row>
    <row r="61" spans="1:20" ht="20.25" customHeight="1">
      <c r="A61" s="65">
        <v>6</v>
      </c>
      <c r="B61" s="14" t="s">
        <v>15</v>
      </c>
      <c r="C61" s="106"/>
      <c r="D61" s="106"/>
      <c r="E61" s="55"/>
      <c r="F61" s="106"/>
      <c r="G61" s="106"/>
      <c r="H61" s="55"/>
      <c r="I61" s="103">
        <f t="shared" si="2"/>
        <v>0</v>
      </c>
      <c r="J61" s="103"/>
      <c r="K61" s="56"/>
    </row>
    <row r="62" spans="1:20" ht="25.5" customHeight="1" thickBot="1">
      <c r="A62" s="18"/>
      <c r="B62" s="20" t="s">
        <v>16</v>
      </c>
      <c r="C62" s="107"/>
      <c r="D62" s="108"/>
      <c r="E62" s="109"/>
      <c r="F62" s="104">
        <f>SUM(F56:F61)</f>
        <v>1734237</v>
      </c>
      <c r="G62" s="105"/>
      <c r="H62" s="28">
        <f>SUM(H56:H61)</f>
        <v>1560813.2</v>
      </c>
      <c r="I62" s="171">
        <f>SUM(I56:J61)</f>
        <v>173423.80000000005</v>
      </c>
      <c r="J62" s="172"/>
      <c r="K62" s="40"/>
    </row>
    <row r="64" spans="1:20" ht="6.75" customHeight="1">
      <c r="A64" s="111" t="s">
        <v>58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</row>
    <row r="65" spans="1:20" ht="17.25" customHeight="1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ht="10.5" customHeight="1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</row>
    <row r="67" spans="1:20" ht="10.5" customHeight="1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</row>
    <row r="68" spans="1:20" ht="15.6" customHeight="1">
      <c r="A68" s="170" t="s">
        <v>59</v>
      </c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</row>
    <row r="69" spans="1:20" ht="19.5" customHeight="1">
      <c r="A69" s="173" t="s">
        <v>67</v>
      </c>
      <c r="B69" s="173"/>
      <c r="C69" s="173"/>
      <c r="D69" s="173"/>
      <c r="E69" s="173"/>
      <c r="F69" s="173"/>
      <c r="G69" s="175" t="s">
        <v>115</v>
      </c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</row>
    <row r="70" spans="1:20" ht="18.75" customHeight="1">
      <c r="A70" s="170" t="s">
        <v>60</v>
      </c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4" t="s">
        <v>62</v>
      </c>
      <c r="M70" s="174"/>
      <c r="N70" s="174"/>
      <c r="O70" s="174"/>
      <c r="P70" s="174"/>
      <c r="Q70" s="174"/>
      <c r="R70" s="174"/>
      <c r="S70" s="174"/>
      <c r="T70" s="174"/>
    </row>
    <row r="71" spans="1:20" ht="15.6">
      <c r="A71" s="1"/>
    </row>
    <row r="72" spans="1:20" ht="15.6">
      <c r="A72" s="1" t="s">
        <v>17</v>
      </c>
    </row>
    <row r="73" spans="1:20" ht="15.6">
      <c r="A73" s="173" t="s">
        <v>61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84">
        <v>45107</v>
      </c>
      <c r="R73" s="176"/>
      <c r="S73" s="176"/>
      <c r="T73" s="176"/>
    </row>
    <row r="74" spans="1:20" ht="15.6">
      <c r="A74" s="177" t="s">
        <v>33</v>
      </c>
      <c r="B74" s="177"/>
      <c r="C74" s="177"/>
      <c r="D74" s="175" t="s">
        <v>116</v>
      </c>
      <c r="E74" s="175"/>
      <c r="F74" s="175"/>
      <c r="G74" s="175"/>
      <c r="H74" s="32"/>
      <c r="I74" s="32"/>
      <c r="J74" s="32"/>
      <c r="K74" s="32"/>
      <c r="L74" s="32"/>
      <c r="M74" s="32"/>
      <c r="N74" s="32"/>
      <c r="O74" s="32"/>
    </row>
    <row r="75" spans="1:20" ht="15.6">
      <c r="A75" s="1"/>
    </row>
    <row r="76" spans="1:20" ht="15.6">
      <c r="A76" s="112" t="s">
        <v>18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</row>
    <row r="78" spans="1:20" ht="15.75" customHeight="1">
      <c r="A78" s="163" t="s">
        <v>78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</row>
    <row r="79" spans="1:20" ht="15.6">
      <c r="C79" s="6" t="s">
        <v>26</v>
      </c>
      <c r="D79" s="4" t="s">
        <v>27</v>
      </c>
      <c r="G79" s="167" t="s">
        <v>25</v>
      </c>
      <c r="H79" s="167"/>
      <c r="I79" s="12"/>
      <c r="J79" s="12"/>
    </row>
    <row r="81" spans="1:20" ht="15.6">
      <c r="A81" s="163" t="s">
        <v>79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</row>
    <row r="82" spans="1:20" ht="15.6">
      <c r="C82" s="6" t="s">
        <v>26</v>
      </c>
      <c r="D82" s="4" t="s">
        <v>27</v>
      </c>
      <c r="G82" s="167" t="s">
        <v>25</v>
      </c>
      <c r="H82" s="167"/>
      <c r="I82" s="12"/>
      <c r="J82" s="12"/>
    </row>
    <row r="84" spans="1:20" ht="15.6">
      <c r="A84" s="2" t="s">
        <v>19</v>
      </c>
    </row>
    <row r="85" spans="1:20" ht="15.6">
      <c r="A85" s="1"/>
      <c r="G85" s="3"/>
    </row>
    <row r="86" spans="1:20" ht="15.6">
      <c r="A86" s="1" t="s">
        <v>20</v>
      </c>
      <c r="B86" s="168">
        <v>45300</v>
      </c>
      <c r="C86" s="169"/>
    </row>
    <row r="88" spans="1:20" ht="15.6">
      <c r="A88" s="164" t="s">
        <v>114</v>
      </c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</row>
    <row r="89" spans="1:20" ht="15.6">
      <c r="C89" s="6" t="s">
        <v>26</v>
      </c>
      <c r="D89" s="4" t="s">
        <v>27</v>
      </c>
      <c r="G89" s="166" t="s">
        <v>25</v>
      </c>
      <c r="H89" s="166"/>
      <c r="I89" s="13"/>
      <c r="J89" s="166" t="s">
        <v>28</v>
      </c>
      <c r="K89" s="166"/>
      <c r="L89" s="12"/>
      <c r="M89" s="12"/>
      <c r="N89" s="12"/>
    </row>
    <row r="91" spans="1:20" ht="15.6">
      <c r="A91" s="162" t="s">
        <v>31</v>
      </c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</row>
    <row r="92" spans="1:20">
      <c r="A92" s="165" t="s">
        <v>66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</row>
    <row r="93" spans="1:20" s="49" customFormat="1" ht="14.25" customHeight="1">
      <c r="A93" s="161" t="s">
        <v>65</v>
      </c>
      <c r="B93" s="161"/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</row>
    <row r="101" spans="6:6">
      <c r="F101" t="s">
        <v>26</v>
      </c>
    </row>
  </sheetData>
  <sheetProtection formatRows="0" insertRows="0"/>
  <mergeCells count="115">
    <mergeCell ref="A91:T91"/>
    <mergeCell ref="A92:T92"/>
    <mergeCell ref="A93:T93"/>
    <mergeCell ref="G79:H79"/>
    <mergeCell ref="A81:T81"/>
    <mergeCell ref="G82:H82"/>
    <mergeCell ref="B86:C86"/>
    <mergeCell ref="A88:T88"/>
    <mergeCell ref="G89:H89"/>
    <mergeCell ref="J89:K89"/>
    <mergeCell ref="A73:P73"/>
    <mergeCell ref="Q73:T73"/>
    <mergeCell ref="A74:C74"/>
    <mergeCell ref="D74:G74"/>
    <mergeCell ref="A76:T76"/>
    <mergeCell ref="A78:T78"/>
    <mergeCell ref="A64:T67"/>
    <mergeCell ref="A68:T68"/>
    <mergeCell ref="A69:F69"/>
    <mergeCell ref="G69:T69"/>
    <mergeCell ref="A70:K70"/>
    <mergeCell ref="L70:T70"/>
    <mergeCell ref="C61:D61"/>
    <mergeCell ref="F61:G61"/>
    <mergeCell ref="I61:J61"/>
    <mergeCell ref="C62:E62"/>
    <mergeCell ref="F62:G62"/>
    <mergeCell ref="I62:J62"/>
    <mergeCell ref="C59:D59"/>
    <mergeCell ref="F59:G59"/>
    <mergeCell ref="I59:J59"/>
    <mergeCell ref="C60:D60"/>
    <mergeCell ref="F60:G60"/>
    <mergeCell ref="I60:J60"/>
    <mergeCell ref="C57:D57"/>
    <mergeCell ref="F57:G57"/>
    <mergeCell ref="I57:J57"/>
    <mergeCell ref="C58:D58"/>
    <mergeCell ref="F58:G58"/>
    <mergeCell ref="I58:J58"/>
    <mergeCell ref="C55:D55"/>
    <mergeCell ref="F55:G55"/>
    <mergeCell ref="I55:J55"/>
    <mergeCell ref="C56:D56"/>
    <mergeCell ref="F56:G56"/>
    <mergeCell ref="I56:J56"/>
    <mergeCell ref="A46:T46"/>
    <mergeCell ref="C48:T48"/>
    <mergeCell ref="A49:I49"/>
    <mergeCell ref="A50:B50"/>
    <mergeCell ref="C50:T50"/>
    <mergeCell ref="A53:T53"/>
    <mergeCell ref="A43:B43"/>
    <mergeCell ref="C43:F43"/>
    <mergeCell ref="I43:J43"/>
    <mergeCell ref="A44:B44"/>
    <mergeCell ref="C44:F44"/>
    <mergeCell ref="I44:J44"/>
    <mergeCell ref="K39:K40"/>
    <mergeCell ref="A41:B41"/>
    <mergeCell ref="C41:F41"/>
    <mergeCell ref="I41:J41"/>
    <mergeCell ref="A42:B42"/>
    <mergeCell ref="C42:F42"/>
    <mergeCell ref="I42:J42"/>
    <mergeCell ref="A34:B34"/>
    <mergeCell ref="C34:D34"/>
    <mergeCell ref="G34:H34"/>
    <mergeCell ref="A36:C36"/>
    <mergeCell ref="A37:T38"/>
    <mergeCell ref="A39:B40"/>
    <mergeCell ref="C39:F40"/>
    <mergeCell ref="G39:G40"/>
    <mergeCell ref="H39:H40"/>
    <mergeCell ref="I39:J39"/>
    <mergeCell ref="A32:B32"/>
    <mergeCell ref="C32:D32"/>
    <mergeCell ref="G32:H32"/>
    <mergeCell ref="A33:B33"/>
    <mergeCell ref="C33:D33"/>
    <mergeCell ref="G33:H33"/>
    <mergeCell ref="A30:B30"/>
    <mergeCell ref="C30:D30"/>
    <mergeCell ref="G30:H30"/>
    <mergeCell ref="A31:B31"/>
    <mergeCell ref="C31:D31"/>
    <mergeCell ref="G31:H31"/>
    <mergeCell ref="A28:B28"/>
    <mergeCell ref="C28:D28"/>
    <mergeCell ref="G28:H28"/>
    <mergeCell ref="A29:B29"/>
    <mergeCell ref="C29:D29"/>
    <mergeCell ref="G29:H29"/>
    <mergeCell ref="D21:H21"/>
    <mergeCell ref="J21:M21"/>
    <mergeCell ref="O21:O22"/>
    <mergeCell ref="P1:T7"/>
    <mergeCell ref="A9:T11"/>
    <mergeCell ref="A13:C13"/>
    <mergeCell ref="D13:G13"/>
    <mergeCell ref="A14:G14"/>
    <mergeCell ref="H14:T14"/>
    <mergeCell ref="P21:S21"/>
    <mergeCell ref="T21:T22"/>
    <mergeCell ref="A25:T26"/>
    <mergeCell ref="A16:C16"/>
    <mergeCell ref="A17:T17"/>
    <mergeCell ref="A18:A22"/>
    <mergeCell ref="B18:B22"/>
    <mergeCell ref="C18:H20"/>
    <mergeCell ref="I18:M20"/>
    <mergeCell ref="N18:N22"/>
    <mergeCell ref="O18:S20"/>
    <mergeCell ref="T18:T20"/>
    <mergeCell ref="C21:C22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Железн.27</vt:lpstr>
      <vt:lpstr>Калинина 2</vt:lpstr>
      <vt:lpstr>Лазурная</vt:lpstr>
      <vt:lpstr>Мартовская</vt:lpstr>
      <vt:lpstr>Мирный</vt:lpstr>
      <vt:lpstr>Береговой</vt:lpstr>
      <vt:lpstr>Мысовская</vt:lpstr>
      <vt:lpstr>Сельский</vt:lpstr>
      <vt:lpstr>Береговой!Область_печати</vt:lpstr>
      <vt:lpstr>Железн.27!Область_печати</vt:lpstr>
      <vt:lpstr>'Калинина 2'!Область_печати</vt:lpstr>
      <vt:lpstr>Лазурная!Область_печати</vt:lpstr>
      <vt:lpstr>Мартовская!Область_печати</vt:lpstr>
      <vt:lpstr>Мирный!Область_печати</vt:lpstr>
      <vt:lpstr>Мысовская!Область_печати</vt:lpstr>
      <vt:lpstr>Сельский!Область_печати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fefilova</dc:creator>
  <cp:lastModifiedBy>Simanova</cp:lastModifiedBy>
  <cp:lastPrinted>2023-11-28T10:49:10Z</cp:lastPrinted>
  <dcterms:created xsi:type="dcterms:W3CDTF">2021-05-25T07:19:10Z</dcterms:created>
  <dcterms:modified xsi:type="dcterms:W3CDTF">2023-11-28T10:50:17Z</dcterms:modified>
</cp:coreProperties>
</file>