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65" windowWidth="15480" windowHeight="3990" tabRatio="529" activeTab="0"/>
  </bookViews>
  <sheets>
    <sheet name="РРО плановый 2015 " sheetId="1" r:id="rId1"/>
  </sheets>
  <definedNames>
    <definedName name="budg_name">#REF!</definedName>
    <definedName name="cb_address">#REF!</definedName>
    <definedName name="cb_inn">#REF!</definedName>
    <definedName name="cb_kpp">#REF!</definedName>
    <definedName name="cb_name">#REF!</definedName>
    <definedName name="cb_ogrn">#REF!</definedName>
    <definedName name="chief">#REF!</definedName>
    <definedName name="chief_div">#REF!</definedName>
    <definedName name="chief_fin">#REF!</definedName>
    <definedName name="chief_OUR">#REF!</definedName>
    <definedName name="chief_post">#REF!</definedName>
    <definedName name="CHIEF_POST_OUR">#REF!</definedName>
    <definedName name="chief_soc_fio">#REF!</definedName>
    <definedName name="chief_soc_post">#REF!</definedName>
    <definedName name="col1">#REF!</definedName>
    <definedName name="col10">#REF!</definedName>
    <definedName name="col11">#REF!</definedName>
    <definedName name="col12">#REF!</definedName>
    <definedName name="col13">#REF!</definedName>
    <definedName name="col14">#REF!</definedName>
    <definedName name="col15">#REF!</definedName>
    <definedName name="col16">#REF!</definedName>
    <definedName name="col17">#REF!</definedName>
    <definedName name="col18">#REF!</definedName>
    <definedName name="col19">#REF!</definedName>
    <definedName name="col2">#REF!</definedName>
    <definedName name="col20">#REF!</definedName>
    <definedName name="col3">#REF!</definedName>
    <definedName name="col4">#REF!</definedName>
    <definedName name="col5">#REF!</definedName>
    <definedName name="col6">#REF!</definedName>
    <definedName name="col7">#REF!</definedName>
    <definedName name="col8">#REF!</definedName>
    <definedName name="col9">#REF!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link">#REF!</definedName>
    <definedName name="dep_name1">#REF!</definedName>
    <definedName name="doc_date">#REF!</definedName>
    <definedName name="doc_num">#REF!</definedName>
    <definedName name="doc_quarter">#REF!</definedName>
    <definedName name="End1">#REF!</definedName>
    <definedName name="End10">#REF!</definedName>
    <definedName name="End2">#REF!</definedName>
    <definedName name="End3">#REF!</definedName>
    <definedName name="End4">#REF!</definedName>
    <definedName name="End5">#REF!</definedName>
    <definedName name="End6">#REF!</definedName>
    <definedName name="End7">#REF!</definedName>
    <definedName name="End8">#REF!</definedName>
    <definedName name="End9">#REF!</definedName>
    <definedName name="EndRow">#REF!</definedName>
    <definedName name="glbuh">#REF!</definedName>
    <definedName name="GLBUH_OUR">#REF!</definedName>
    <definedName name="GroupOrder">#REF!</definedName>
    <definedName name="HEAD">#REF!</definedName>
    <definedName name="isp">#REF!</definedName>
    <definedName name="isp_post">#REF!</definedName>
    <definedName name="isp_tel">#REF!</definedName>
    <definedName name="longname">#REF!</definedName>
    <definedName name="LONGNAME_OUR">#REF!</definedName>
    <definedName name="notnullcol">#REF!</definedName>
    <definedName name="okato">#REF!</definedName>
    <definedName name="okato1">#REF!</definedName>
    <definedName name="okato2">#REF!</definedName>
    <definedName name="okpo">#REF!</definedName>
    <definedName name="OKPO_OUR">#REF!</definedName>
    <definedName name="okved">#REF!</definedName>
    <definedName name="okved1">#REF!</definedName>
    <definedName name="orders">#REF!</definedName>
    <definedName name="orgname">#REF!</definedName>
    <definedName name="ORGNAME_OUR">#REF!</definedName>
    <definedName name="performer_fio">#REF!</definedName>
    <definedName name="performer_phone">#REF!</definedName>
    <definedName name="performer_post">#REF!</definedName>
    <definedName name="performer_soc_fio">#REF!</definedName>
    <definedName name="performer_soc_phone">#REF!</definedName>
    <definedName name="performer_soc_post">#REF!</definedName>
    <definedName name="PERIOD_WORK">#REF!</definedName>
    <definedName name="PPP_CODE">#REF!</definedName>
    <definedName name="PPP_CODE1">#REF!</definedName>
    <definedName name="PPP_NAME">#REF!</definedName>
    <definedName name="region">#REF!</definedName>
    <definedName name="REGION_OUR">#REF!</definedName>
    <definedName name="REM_DATE_TYPE">#REF!</definedName>
    <definedName name="REM_SONO">#REF!</definedName>
    <definedName name="rem_year">#REF!</definedName>
    <definedName name="replace_zero">#REF!</definedName>
    <definedName name="reports_atr_rro_type">#REF!</definedName>
    <definedName name="sono">#REF!</definedName>
    <definedName name="SONO_OUR">#REF!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l_fio">#REF!</definedName>
    <definedName name="ul_post">#REF!</definedName>
    <definedName name="USER_POST">#REF!</definedName>
    <definedName name="ved">#REF!</definedName>
    <definedName name="ved_name">#REF!</definedName>
    <definedName name="_xlnm.Print_Titles" localSheetId="0">'РРО плановый 2015 '!$4:$6</definedName>
  </definedNames>
  <calcPr fullCalcOnLoad="1"/>
</workbook>
</file>

<file path=xl/sharedStrings.xml><?xml version="1.0" encoding="utf-8"?>
<sst xmlns="http://schemas.openxmlformats.org/spreadsheetml/2006/main" count="717" uniqueCount="520">
  <si>
    <t xml:space="preserve"> </t>
  </si>
  <si>
    <t>Наименование полномочия, расходного обязательства</t>
  </si>
  <si>
    <t>Код  бюджетной классификации (Рз, Прз)</t>
  </si>
  <si>
    <t>Объем средств на исполнение расходного обязательства (руб.)</t>
  </si>
  <si>
    <t>Примечание</t>
  </si>
  <si>
    <t>отчетный  финансовый год</t>
  </si>
  <si>
    <t>текущий</t>
  </si>
  <si>
    <t>очередной</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</si>
  <si>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</si>
  <si>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</si>
  <si>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</si>
  <si>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</si>
  <si>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</si>
  <si>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</si>
  <si>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t>
  </si>
  <si>
    <t>финансовый год +1</t>
  </si>
  <si>
    <t>финансовый год +2</t>
  </si>
  <si>
    <t>гр.0</t>
  </si>
  <si>
    <t>гр.1</t>
  </si>
  <si>
    <t>гр.2</t>
  </si>
  <si>
    <t>гр.3</t>
  </si>
  <si>
    <t>гр.4</t>
  </si>
  <si>
    <t>гр.5</t>
  </si>
  <si>
    <t>гр.6</t>
  </si>
  <si>
    <t>гр.7</t>
  </si>
  <si>
    <t>гр.8</t>
  </si>
  <si>
    <t>гр.9</t>
  </si>
  <si>
    <t>гр.10</t>
  </si>
  <si>
    <t>гр.11</t>
  </si>
  <si>
    <t>гр.12</t>
  </si>
  <si>
    <t>гр.13</t>
  </si>
  <si>
    <t>гр.14</t>
  </si>
  <si>
    <t>гр.15</t>
  </si>
  <si>
    <t>гр.16</t>
  </si>
  <si>
    <t>Нормативное правовое регулирование, определяющее финансовое обеспечение и порядок расходования средств</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</si>
  <si>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</si>
  <si>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</si>
  <si>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</si>
  <si>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гр.17</t>
  </si>
  <si>
    <t>гр.18</t>
  </si>
  <si>
    <t>гр.19</t>
  </si>
  <si>
    <t/>
  </si>
  <si>
    <t>РГ</t>
  </si>
  <si>
    <t>Расходные обязательства городских округов</t>
  </si>
  <si>
    <t>РГ-А</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</si>
  <si>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</si>
  <si>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РГ-А-0100</t>
  </si>
  <si>
    <t>Федеральный Закон от 06.10.2003 № 131-ФЗ "
Об общих принципах организации местного 
самоуправления в РФ"</t>
  </si>
  <si>
    <t xml:space="preserve">абз. гл.6, п. п.9, ст. ст.34
</t>
  </si>
  <si>
    <t xml:space="preserve">06.10.2003 - не установлен
</t>
  </si>
  <si>
    <t>финансирование расходов на содержание органов местного самоуправления городских округов</t>
  </si>
  <si>
    <t>РГ-А-0200</t>
  </si>
  <si>
    <t xml:space="preserve">абз. гл.4, п. п.5, ст. ст.20
</t>
  </si>
  <si>
    <t>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t>
  </si>
  <si>
    <t>РГ-А-0300</t>
  </si>
  <si>
    <t>0502</t>
  </si>
  <si>
    <t xml:space="preserve">абз. гл.3, п. п.4, ст. ст.16
</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</si>
  <si>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</si>
  <si>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РГ-А-0400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</si>
  <si>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</si>
  <si>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РГ-А-0700</t>
  </si>
  <si>
    <t xml:space="preserve">абз. гл.3, п. п.7, ст. ст.17
</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</si>
  <si>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</si>
  <si>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РГ-А-0800</t>
  </si>
  <si>
    <t>формирование, утверждение, исполнение бюджета городского округа и контроль за исполнением данного бюджета</t>
  </si>
  <si>
    <t>РГ-А-1000</t>
  </si>
  <si>
    <t xml:space="preserve">абз. гл.3, подп. пп3, п. п1, ст. ст16
</t>
  </si>
  <si>
    <t>владение, пользование и распоряжение имуществом, находящимся в муниципальной собственности городского округа</t>
  </si>
  <si>
    <t>РГ-А-1100</t>
  </si>
  <si>
    <t xml:space="preserve">абз. гл.3, подп. пп4, п. п1, ст. ст16
</t>
  </si>
  <si>
    <t>организация в границах городского округа электро-, тепло-, газо- и водоснабжения населения, водоотведения, снабжения населения топливом</t>
  </si>
  <si>
    <t>РГ-А-1200</t>
  </si>
  <si>
    <t xml:space="preserve">абз. гл.3, подп. пп5, п. п1, ст. ст13,16
</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</si>
  <si>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</si>
  <si>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РГ-А-1300</t>
  </si>
  <si>
    <t>0501,0502</t>
  </si>
  <si>
    <t>РГ-А-1400</t>
  </si>
  <si>
    <t>0406,1003</t>
  </si>
  <si>
    <t xml:space="preserve">абз. гл3, подп. пп6, п. 1, ст. ст16,18
</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</si>
  <si>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</si>
  <si>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РГ-А-1600</t>
  </si>
  <si>
    <t xml:space="preserve">абз. гл3,2, подп. пп8, п. п1,2, ст. ст16,
11
</t>
  </si>
  <si>
    <t>участие в предупреждении и ликвидации последствий чрезвычайных ситуаций в границах городского округа</t>
  </si>
  <si>
    <t>РГ-А-1700</t>
  </si>
  <si>
    <t>организация охраны общественного порядка на территории городского округа муниципальной милицией</t>
  </si>
  <si>
    <t>РГ-А-1900</t>
  </si>
  <si>
    <t>0602</t>
  </si>
  <si>
    <t xml:space="preserve">абз. гл3, п. п1, ст. ст16,31
</t>
  </si>
  <si>
    <t>организация мероприятий по охране окружающей среды в границах городского округа</t>
  </si>
  <si>
    <t>РГ-А-2000</t>
  </si>
  <si>
    <t>0701,0702,0709</t>
  </si>
  <si>
    <t xml:space="preserve">абз. гл3, подп. пп13, п. п1, ст. ст16
</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</si>
  <si>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</si>
  <si>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РГ-А-2100</t>
  </si>
  <si>
    <t xml:space="preserve">абз. гл3, подп. пп14, п. п1, ст. ст16,8,6
</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</si>
  <si>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t>
  </si>
  <si>
    <t>РГ-А-2300</t>
  </si>
  <si>
    <t>0801</t>
  </si>
  <si>
    <t xml:space="preserve">абз. гл3, подп. пп16, п. п1, ст. ст16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</si>
  <si>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</si>
  <si>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РГ-А-2400</t>
  </si>
  <si>
    <t>0113,0801</t>
  </si>
  <si>
    <t xml:space="preserve">абз. гл3, подп. пп17, п. п1, ст. ст16
</t>
  </si>
  <si>
    <t>создание условий для организации досуга и обеспечения жителей городского округа услугами организаций культуры</t>
  </si>
  <si>
    <t>РГ-А-2700</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</si>
  <si>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</si>
  <si>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РГ-А-3000</t>
  </si>
  <si>
    <t>0709</t>
  </si>
  <si>
    <t xml:space="preserve">абз. гл3, подп. пп22, п. п1, ст. ст16
</t>
  </si>
  <si>
    <t>формирование и содержание муниципального архива</t>
  </si>
  <si>
    <t>РГ-А-3100</t>
  </si>
  <si>
    <t>0503</t>
  </si>
  <si>
    <t xml:space="preserve">абз. гл3, подп. пп23, п. п1, ст. ст16
</t>
  </si>
  <si>
    <t>организация ритуальных услуг и содержание мест захоронения</t>
  </si>
  <si>
    <t>РГ-А-3200</t>
  </si>
  <si>
    <t>организация сбора, вывоза, утилизации и переработки бытовых и промышленных отходов</t>
  </si>
  <si>
    <t>РГ-А-3300</t>
  </si>
  <si>
    <t xml:space="preserve">абз. гл3, подп. пп25, п. п1, ст. ст16,7.1
</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</si>
  <si>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</si>
  <si>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РГ-А-3400</t>
  </si>
  <si>
    <t>0412</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</si>
  <si>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муниципального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</si>
  <si>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РГ-А-3600</t>
  </si>
  <si>
    <t>присвоение наименований улицам, площадям и иным территориям проживания граждан в городском округе, установление нумерации домов</t>
  </si>
  <si>
    <t>РГ-А-4200</t>
  </si>
  <si>
    <t xml:space="preserve">абз. гл3, п. п28, ст. ст14
</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</si>
  <si>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</si>
  <si>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РГ-А-4300</t>
  </si>
  <si>
    <t>0707</t>
  </si>
  <si>
    <t xml:space="preserve">абз. гл3, подп. пп34, п. п1, ст. ст16
</t>
  </si>
  <si>
    <t>организация и осуществление мероприятий по работе с детьми и молодежью в городском округе</t>
  </si>
  <si>
    <t>РГ-А-8100</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</si>
  <si>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</si>
  <si>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РГ-А-8200</t>
  </si>
  <si>
    <t>0104,0503,0901,0902,0904,0702,0707,0801,0133,0701,0709,1101</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</si>
  <si>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</si>
  <si>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РГ-В</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</si>
  <si>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t>
  </si>
  <si>
    <t>РГ-В-0100</t>
  </si>
  <si>
    <t>Федеральный Закон от 15.11.1997 № 143-ФЗ "
Об актах гражданского состояния"</t>
  </si>
  <si>
    <t xml:space="preserve">ст. ст5
</t>
  </si>
  <si>
    <t xml:space="preserve">20.11.1997 - не установлен
</t>
  </si>
  <si>
    <t>РГ-Г</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</si>
  <si>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</si>
  <si>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РГ-Г-0100</t>
  </si>
  <si>
    <t xml:space="preserve">абз. гл3, п. п1, ст. ст16.1
</t>
  </si>
  <si>
    <t>создание музеев городского округа</t>
  </si>
  <si>
    <t>РГ-Г-0500</t>
  </si>
  <si>
    <t xml:space="preserve">абз. гл3, п. п5, ст. ст16.1
</t>
  </si>
  <si>
    <t>осуществление финансирования и софинансирования капитального ремонта жилых домов, находившихся в муниципальной собственности до 1 марта 2005 года</t>
  </si>
  <si>
    <t>РГ-Г-0900</t>
  </si>
  <si>
    <t>Общегосударственные расходы</t>
  </si>
  <si>
    <t>РГ-Г-1000</t>
  </si>
  <si>
    <t>Социальная политика</t>
  </si>
  <si>
    <t>РГ-И-9999</t>
  </si>
  <si>
    <t>ИТОГО   расходные обязательства городских округов</t>
  </si>
  <si>
    <t xml:space="preserve"> 3.</t>
  </si>
  <si>
    <t xml:space="preserve"> 3.1.</t>
  </si>
  <si>
    <t xml:space="preserve"> 3.1.1.</t>
  </si>
  <si>
    <t xml:space="preserve"> 3.1.2.</t>
  </si>
  <si>
    <t xml:space="preserve"> 3.1.3.</t>
  </si>
  <si>
    <t xml:space="preserve"> 3.1.4.</t>
  </si>
  <si>
    <t xml:space="preserve"> 3.1.7.</t>
  </si>
  <si>
    <t xml:space="preserve"> 3.1.8.</t>
  </si>
  <si>
    <t xml:space="preserve"> 3.1.10.</t>
  </si>
  <si>
    <t xml:space="preserve"> 3.1.11.</t>
  </si>
  <si>
    <t xml:space="preserve"> 3.1.12.</t>
  </si>
  <si>
    <t xml:space="preserve"> 3.1.13.</t>
  </si>
  <si>
    <t xml:space="preserve"> 3.1.14.</t>
  </si>
  <si>
    <t xml:space="preserve"> 3.1.16.</t>
  </si>
  <si>
    <t xml:space="preserve"> 3.1.17.</t>
  </si>
  <si>
    <t xml:space="preserve"> 3.1.19.</t>
  </si>
  <si>
    <t xml:space="preserve"> 3.1.20.</t>
  </si>
  <si>
    <t xml:space="preserve"> 3.1.21.</t>
  </si>
  <si>
    <t xml:space="preserve"> 3.1.23.</t>
  </si>
  <si>
    <t xml:space="preserve"> 3.1.24.</t>
  </si>
  <si>
    <t xml:space="preserve"> 3.1.27.</t>
  </si>
  <si>
    <t xml:space="preserve"> 3.1.30.</t>
  </si>
  <si>
    <t xml:space="preserve"> 3.1.31.</t>
  </si>
  <si>
    <t xml:space="preserve"> 3.1.32.</t>
  </si>
  <si>
    <t xml:space="preserve"> 3.1.33.</t>
  </si>
  <si>
    <t xml:space="preserve"> 3.1.34.</t>
  </si>
  <si>
    <t xml:space="preserve"> 3.1.36.</t>
  </si>
  <si>
    <t xml:space="preserve"> 3.1.42.</t>
  </si>
  <si>
    <t xml:space="preserve"> 3.1.43.</t>
  </si>
  <si>
    <t xml:space="preserve"> 3.1.81.</t>
  </si>
  <si>
    <t xml:space="preserve"> 3.1.82.</t>
  </si>
  <si>
    <t xml:space="preserve"> 3.3.</t>
  </si>
  <si>
    <t xml:space="preserve"> 3.3.1.</t>
  </si>
  <si>
    <t xml:space="preserve"> 3.4.</t>
  </si>
  <si>
    <t xml:space="preserve"> 3.4.1.</t>
  </si>
  <si>
    <t xml:space="preserve"> 3.4.5.</t>
  </si>
  <si>
    <t xml:space="preserve"> 3.4.9.</t>
  </si>
  <si>
    <t xml:space="preserve"> 3.4.10.</t>
  </si>
  <si>
    <t>0113,1003,0309</t>
  </si>
  <si>
    <t>0410</t>
  </si>
  <si>
    <t xml:space="preserve"> 3.1.26.</t>
  </si>
  <si>
    <t>РГ-А-2600</t>
  </si>
  <si>
    <t xml:space="preserve"> 3.1.37.</t>
  </si>
  <si>
    <t>РГ-А-3700</t>
  </si>
  <si>
    <t xml:space="preserve"> 3.1.41.</t>
  </si>
  <si>
    <t>РГ-А-4100</t>
  </si>
  <si>
    <t>0104, 0105, 0106, 0113, 0503, 0701,</t>
  </si>
  <si>
    <t>0501, 0502</t>
  </si>
  <si>
    <t>1003,1001, 0113</t>
  </si>
  <si>
    <t>0113, 0412</t>
  </si>
  <si>
    <t>0113, 0502,      0503, 0409</t>
  </si>
  <si>
    <t>0901,0902,0904,0905,0909</t>
  </si>
  <si>
    <t>0102,0103,0104,0111, 0113,0709,0804,0106</t>
  </si>
  <si>
    <t>0111, 0114, 1301,0801, 0804</t>
  </si>
  <si>
    <t>0309</t>
  </si>
  <si>
    <t>Закон Удмуртской Республики  от 20.03.2008 г. № 10-РЗ " О муниципальной службе в УР", Распределение Правительства УР  от 19.12.2011 г. № 1136-р "О предоставлении иных межбюджетных трансфертов"</t>
  </si>
  <si>
    <t>21.10.2005,                                                   не установлен                                                                          08.07.2004, не установлен   16.01.2006 по 31.12.2009     04.11.2005,  не установить     16.06.2005, не установлен    08.07.2004, не установлен     23.09.1999, не установлен</t>
  </si>
  <si>
    <t xml:space="preserve">21.10.2005,                                                   не установлен                                                                          08.07.2004, не установлен      04.11.2005,  не установить      08.07.2004, не установлен    </t>
  </si>
  <si>
    <t>ст.4, п.1</t>
  </si>
  <si>
    <t>19.10.2006  не установлен,  14.06.2011г. - 31.12.2013 г.</t>
  </si>
  <si>
    <t>Постановление Правительства УР от15.03.2010 г. № 75 "Об утверждении республиканской целевой  программы "Энергосбережение и повышение энергетической  эффективности в УР на 2010-2014 годы и целевые установки до 2020 года"</t>
  </si>
  <si>
    <t>ст.2</t>
  </si>
  <si>
    <t>Распоряжение  Правительства УР от 21.11.2011 г. № 1035-р "О предоставлении дотации на поддержку мер по обеспечению сбалансированности бюджета МО "Город Сарапул"</t>
  </si>
  <si>
    <t>28.07.2005, не установлен</t>
  </si>
  <si>
    <t>п.6</t>
  </si>
  <si>
    <t>10.11.2006г. не установлен</t>
  </si>
  <si>
    <t>Устав МО "Город Сарапул" принят решением Сарапульской городской Думы от 16.06.2005г. № 12-605</t>
  </si>
  <si>
    <t>16.02.2009, не установлен</t>
  </si>
  <si>
    <t xml:space="preserve"> п. 1, 2 ст. 16,                         п. 9,           п. 4</t>
  </si>
  <si>
    <t xml:space="preserve">  01.01.2005г.  не установлен         16.05.2005г.   не установлен,    01.01.2009-31.12.2009г.  01.01.2006-31.12.2009г.   01.01.2006г. -31.12.2010г.    01.01.2005 г. - не установлен</t>
  </si>
  <si>
    <t>гл. 2. ст. 3   п.1</t>
  </si>
  <si>
    <t>16.06.2005, не установлен                            28.06.2007, не установлен      28.06.2007, не установлен</t>
  </si>
  <si>
    <t>п. 2</t>
  </si>
  <si>
    <t>01.01.2009г.- 31.12.2009г.  01.01.2008, не установлено</t>
  </si>
  <si>
    <t>гл. 2. ст. 7</t>
  </si>
  <si>
    <t>ст.4</t>
  </si>
  <si>
    <t>28.06.2007, не установлен</t>
  </si>
  <si>
    <t xml:space="preserve">Решение Сарапульской городской Думы от 24.11.2005 № 7-18 "Об утверждении  Положения "Об управлении образования г.Сарапула"" </t>
  </si>
  <si>
    <t>Постановление государственного совета УР от 25.11.2008г. № 194-IV "О республиканской целевой программе  развития малого и среднего предпринимательства в УР на 2009-2013 годы"</t>
  </si>
  <si>
    <t>Постановление Администрации города Сарапула от 25.05.2010г. № 1755 "Об утверждении Программы поддержки и развития малого и среднего предпринимательства в городе Сарапуле на 2010г.-2015 годы"</t>
  </si>
  <si>
    <t>25.05.2010г. - 31.12.1015г.</t>
  </si>
  <si>
    <t xml:space="preserve">Закон Удмуртской Республики  от 29.12.2005г. № 79-РЗ  "О государственной молодежной политики УР" </t>
  </si>
  <si>
    <t>п. 3</t>
  </si>
  <si>
    <t>24.02.2006г. , не установлен</t>
  </si>
  <si>
    <t xml:space="preserve">                    28.06.2007, не установлен      28.06.2007, не установлен</t>
  </si>
  <si>
    <t>гл. 1, ст. 4</t>
  </si>
  <si>
    <t xml:space="preserve">04.11.2005, не установлен    </t>
  </si>
  <si>
    <t>01.08.2012г -31.12.2015г.</t>
  </si>
  <si>
    <t xml:space="preserve">16.06.2005, не установлен                          </t>
  </si>
  <si>
    <t>01.01.2012 г. - не установлено</t>
  </si>
  <si>
    <t>Решение Сарапульской городской Думы от  16.06.2005  №  "Об утверждении Положения "Об управлении здравоохранения", Постановление Администрации города Сарапула от 02.07.2010 г. № 2145 "Об утверждении ведомственной  целевой программы "Сахарный диабет" на 2010-2012 годы", Постановление Администрации города Сарапула от 02.07.2010г.  № 2149 "Об утверждении ведомственной целевой программы "Туберкулез" на 2010- 2015 годы,    Постановление Администрации города Сарапула от 02.07.2010г. № 2146 "Об утверждении ведомственной целевой программы "Комплексные меры противодействия злоупотреблению наркотиков и их незаконному обороту"   на 2010 -2014 годы,  Постановление Администрации города Сарапула от 02.07.2010г. № 2148  "Об утверждении ведомственной целевой  программы "Природно-очаговые инфекции" на 2010-2012 годы</t>
  </si>
  <si>
    <t xml:space="preserve">16.06.2005, не установлен      01.01.2010 -31.12.2012               01.01.2010 -31.12.2015           01.01.2010 -31.12.2014       01.01.2010-31.12.2012       </t>
  </si>
  <si>
    <t>28.06.2007, не установлен    01.01.2011г. - 31.12.2013г.</t>
  </si>
  <si>
    <t>28.06.2007г.  - не установлен</t>
  </si>
  <si>
    <t>Соглашение № 2 от 27.02.2010г. "О  реструктуризация задолженности по  бюджетным кредитам (включая пени и штрафы), выданным  муниципальным образованиям из бюджета УР</t>
  </si>
  <si>
    <t>Постановление  Администрации г. Сарапула от 21.01.2010г. № 89 "О  проведении реструктуризации задолженности по бюджетным  кредитам,  полученным из бюджета УР"</t>
  </si>
  <si>
    <t>21.01.2010г. , не установлен</t>
  </si>
  <si>
    <t xml:space="preserve">27.02.2010г. - 31.12.2014г.   </t>
  </si>
  <si>
    <t>Решение Сарапульской городской Думы от 13.11.2008г. № 14-575 "О внесении изменений в Положение "О Почетном гражданине города Сарапула"", Постановление Главы Администрации г. Сарапула от 04.06.2007г. № 14-55 "Об утверждении Положения "Об оказании адресной социальной помощи гражданам города Сарапула находящимся в трудной жизненной ситуации"</t>
  </si>
  <si>
    <t>п. 8, п.3</t>
  </si>
  <si>
    <t>13.11.2008г., не установлен,  04.06.2007г., не установлен</t>
  </si>
  <si>
    <t>16.04.2012-31.12.2012г.</t>
  </si>
  <si>
    <t>Решение  Сарапульской городской Думы  от 16.06.2005 № 12-605  "Об  утверждении Устава  МО "Город Сарапул"</t>
  </si>
  <si>
    <t>гл. 2, ст.7 п.п 5</t>
  </si>
  <si>
    <t>16.06.2005г. - не установлен</t>
  </si>
  <si>
    <t>гл. 2, ст.7,        п.п 6</t>
  </si>
  <si>
    <t xml:space="preserve">абз. гл3,  ст17
</t>
  </si>
  <si>
    <t>гл. 2. ст. 7. п 7,  п.1  ст. 5           п. 1</t>
  </si>
  <si>
    <t>п.3,                гл.2. ст. 7. п.8</t>
  </si>
  <si>
    <t>15.03.2001, не установлен    16.06.2005 , не установлен</t>
  </si>
  <si>
    <t>гл. 2. ст. 3   п.1,      гл.2. ст.7. ст. 12</t>
  </si>
  <si>
    <t>ст.4. п.12         гл.2. ст.2. п.23</t>
  </si>
  <si>
    <t>28.07.2005, не установлен   16.06.2005г. - не установлен</t>
  </si>
  <si>
    <t xml:space="preserve"> 21.09.2011г.  -   31.12.2015г.        16.06.2005 г. - не установлен</t>
  </si>
  <si>
    <t>Зам. Глава Администрации города Сарапула -</t>
  </si>
  <si>
    <t>начальник  Управления финансов  г.Сарапула</t>
  </si>
  <si>
    <t>С.В.Бочкарева</t>
  </si>
  <si>
    <t>Субвенции бюджетам городских округов на осуществление государственных полномочий из фонда компенсаций бюджета</t>
  </si>
  <si>
    <t>Расходы на выполнение федеральных полномочий по государственной регистрации актов гражданского состояния</t>
  </si>
  <si>
    <t>0113</t>
  </si>
  <si>
    <t>Закон УР  от 20.03.2007 № 8-РЗ  "О наделении органов местного самоуправления УР полномочиями на регистрацию актов гражданского состояния"</t>
  </si>
  <si>
    <t>20.03.2007, не установлено</t>
  </si>
  <si>
    <t>Постановление Главы  Администрации г. Сарапула  от 26.04.2007г. № 1116 "О возложении ответственности за осуществление отдельных государственных полномочий УР в сфере государственной  регистрации актов гражданского состояния на территории г. Сарапула"</t>
  </si>
  <si>
    <t>п.1</t>
  </si>
  <si>
    <t>26.04.2007г., не установлен</t>
  </si>
  <si>
    <t>Расходы на предоставление гражданам субсидий на оплату жилого помещения и коммунальных услуг</t>
  </si>
  <si>
    <t>0104, 1003</t>
  </si>
  <si>
    <t>Федеральный закон  от 29.12.2006г. № 258-ФЗ  "О внесении изменений в отдельные законодательные  акты РФ в связи с совершенствованием разграничения полномочий"</t>
  </si>
  <si>
    <t>ст. 15 п. 21.2 пп. 24</t>
  </si>
  <si>
    <t>06.10.1999, не установлен</t>
  </si>
  <si>
    <t>Закон  УР от 28.08.2007 № 51-РЗ  "О наделении местного самоуправления отдельными государственными  полномочиями УР по предоставлению гражданам субсидий на оплату жилого помещения и коммунальных услуг"</t>
  </si>
  <si>
    <t>ст.1</t>
  </si>
  <si>
    <t>01.01.2008,  не установлен</t>
  </si>
  <si>
    <t>Постановление Главы Администрации г. Сарапула от 02.03.2009 г. № 484 "О реализации  Закона УР от 12.09.2007г. № 51-РЗ "О наделении органов местного самоуправления  УР отдельными государственными полномочиями по предоставлению гражданам субсидий  на оплату помещения и коммунальных услуг"</t>
  </si>
  <si>
    <t xml:space="preserve">  01.01.2009, не установлен</t>
  </si>
  <si>
    <t>Расходы на финансовое  обеспечение  государственных  гарантий прав  граждан на получение  общегосударственного и бесплатного дошкольного (в общеобразовательных  учреждениях),  начального общего, основного общего, среднего  (полного) общего  образования, а  также дополнительного образования в общеобразовательных  учреждениях</t>
  </si>
  <si>
    <t>О702</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</si>
  <si>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РФ"</t>
  </si>
  <si>
    <t>ст. 26,3, п.2, пп. 13.1</t>
  </si>
  <si>
    <t>ст.3</t>
  </si>
  <si>
    <t>раздел 1 п.1,2;</t>
  </si>
  <si>
    <t>Расходы по предоставлению мер социальной поддержки многодетным  семьям и  учету (регистрации)  многодетных семей</t>
  </si>
  <si>
    <t>гл. 4 ст. 26,3, п.2, пп. 13.1</t>
  </si>
  <si>
    <t>Закон УР  от  05.05.2006  № 13-РЗ  "О мерах по социальной поддержке многодетных семей"</t>
  </si>
  <si>
    <t>гл. 3   ст. 5   п.1</t>
  </si>
  <si>
    <t>01.01.2006, не установлен</t>
  </si>
  <si>
    <t>Постановление Главы Администрации г. Сарапула  от 07.02.2007г. № 291"О реализации Закона УР от  05.05.2006г. № 13-РЗ "О мерах по социальной поддержке  многодетных семей  проживающих на территории г. Сарапула" , Постановление Главы Администрации г. Сарапула  от 13.03.2009г. № 590 "О внесении изменений в постановление Глава Администрации г. Сарапула  от 07.02.2007г.  № 291</t>
  </si>
  <si>
    <t>п. 1,   п.3,  п.4</t>
  </si>
  <si>
    <t>07.02.2007, не установлен       13.03.2009, не установлен</t>
  </si>
  <si>
    <t>Расходы  по созданию и организации деятельности  комиссии  по делам  несовершеннолетних и защита их  прав</t>
  </si>
  <si>
    <t>О104</t>
  </si>
  <si>
    <t>Закон УР  от 23.06.2006 № 29-РЗ "О наделении органов местного самоуправления в УР государственными полномочиями по созданию и организации деятельности комиссий по делам несовершеннолетних и защите их прав»</t>
  </si>
  <si>
    <t>05.06.2006г. не установлено</t>
  </si>
  <si>
    <t>Распоряжение Главы Администрации г. Сарапула от 30.11.2006г. № 1 "О реализации Закон УР  от 23.06.2006 № 29-РЗ "О наделении органов местного самоуправления в УР государственными полномочиями по созданию и организации деятельности комиссий по делам несовершеннолетних и защите их прав»</t>
  </si>
  <si>
    <t>30.11.2006г., не установлено</t>
  </si>
  <si>
    <t>Субвенция в области архивного дела</t>
  </si>
  <si>
    <t>гл. 4 ст. 26,3, п.2, пп. 3</t>
  </si>
  <si>
    <t xml:space="preserve">Закон УР  от 29.12.2005 № 82-РЗ "О наделении  органов  местного самоуправления  полномочиями УР в области архивного дела"                      Постановление Правительства УР от 21.05.07г. № 75 "Об утверждении положения о порядке расходования  субсидий бюджетам муниципальных районов (городских округов) из фонда компенсаций УР на осуществление отдельных государственных полномочий УР в области архивного дела" </t>
  </si>
  <si>
    <t>ст. 2</t>
  </si>
  <si>
    <t xml:space="preserve">01.01.2006, не определен        </t>
  </si>
  <si>
    <t>Постановление Главы Администрации г. Сарапула  от 27.07.2006г. № 1969 "О возложении ответственности за осуществление отдельных государственных полномочий УР в области архивного дела",  Постановление Главы Администрации г. Сарапула  от 26.03.2007г. № 761 "О реализации  государственных полномочий УР по хранению  документов Архивного фонда УР"</t>
  </si>
  <si>
    <t>27.07.2006г.- не установлен,         26.03.2007г.- не установлен</t>
  </si>
  <si>
    <t>Расходы на обеспечения  органами  местного самоуправления  государственных полномочий  по социальной  поддержке детей- сирот  и детей  оставшихся  без попечения  родителей</t>
  </si>
  <si>
    <t>п.1, п. 2</t>
  </si>
  <si>
    <t>01.05.2007, не определен    13.08.2008г., не установлен</t>
  </si>
  <si>
    <t>Расходы по опеке и попечительству в отношении несовершеннолетних</t>
  </si>
  <si>
    <t>0104</t>
  </si>
  <si>
    <t xml:space="preserve">Федеральный закон от 22.08.2004 г. № 122-ФЗ </t>
  </si>
  <si>
    <t>ст.81</t>
  </si>
  <si>
    <t>22.08.2004г, не установлен</t>
  </si>
  <si>
    <t>Закон УР от 17.03.2008 № 6-РЗ "О наделении органов местного самоуправления в УР государственными полномочиями по опеке и попечительству в отношении несовершеннолетних"</t>
  </si>
  <si>
    <t>гл.2</t>
  </si>
  <si>
    <t>17.06.2006, не установлен</t>
  </si>
  <si>
    <t>Постановление Главы Администрации г. Сарапула от 05.06.2008г. № 1442 "О возложении ответственности за осуществление отдельных государственных полномочий УР по опеке  и попечительству  в отношении несовершеннолетних на территории г. Сарапула"</t>
  </si>
  <si>
    <t>05.06.2008г. - не  установлен</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</si>
  <si>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работающих на военных объектах в период Великой Отечественной войны, членов семей погибших (умерших) инвалидов Великой  Отечественной войны, ветеранов боевых действий, инвалидов и семей,  имеющих детей-инвалидов</t>
  </si>
  <si>
    <t>1003, О104</t>
  </si>
  <si>
    <t>Федеральный закон от 12.01.1995 г. № 5-ФЗ "О ветеранах"      Федеральный закон от 24.11.1995г. № 181-ФЗ "О социальной защите инвалидов в РФ"</t>
  </si>
  <si>
    <t>ст. 23.2, п.1, 2, 3          ст. 28.2</t>
  </si>
  <si>
    <t>Закон Удмуртской Республики "О наделении органов местного самоуправления отдельными государственными полномочиями РФ  по предоставлению мер социальной поддержки по  обеспечению жильем ветеранов, инвалидов и семей,  имеющих детей-инвалидов" от 24.06.2010 г. № 29-РЗ</t>
  </si>
  <si>
    <t>ст. 1</t>
  </si>
  <si>
    <t>17.07.2010 - не определен</t>
  </si>
  <si>
    <t>20.08.2010г. - не определен</t>
  </si>
  <si>
    <t>Расходы в сфере  социального обслуживания населения</t>
  </si>
  <si>
    <t>1002; 1006</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</si>
  <si>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РФ",   Федеральный закон № 195-ФЗ от 10.12.95г. "Об основах социального обслуживания населения РФ"</t>
  </si>
  <si>
    <t>гл. 4 ст. 26,3, п.2, пп. 24      гл. 4 ст. 16, ст. 21</t>
  </si>
  <si>
    <t>Закон УР  от 30.12.2005 № 83-РЗ  "О наделения и органов местного самоуправления полномочиями  УР в  сфере социального   обслуживания населения"</t>
  </si>
  <si>
    <t xml:space="preserve"> ст. 1 </t>
  </si>
  <si>
    <t>Постановление Главы Администрации г. Сарапула  от 16.04.2007г. № 991 "О возложении ответственности за осуществление отдельных полномочий  УР в сфере социального обслуживания населения на территории г. Сарапула"</t>
  </si>
  <si>
    <t>п. 1</t>
  </si>
  <si>
    <t>16.04.2007, не установлено</t>
  </si>
  <si>
    <t xml:space="preserve">Расходы на организацию  оказания специализированной  медицинской помощи  на территории муниципального образования в соответствии с ТПГГ  оказания гражданам РФ  бесплатной медицинской помощи  на территории УР </t>
  </si>
  <si>
    <t>О901, 0902, 0903, 0904,0905,0909</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</si>
  <si>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РФ", Основы законодательства РФ "Об охране здоровья граждан"  от 22.07.93г. № 5487-1, Постановление Правительства  РФ От 05.12.08г. № 913,  от 02.11.2009г. № 811 "О программе государственных гарантий оказания гражданам РФ бесплатной медицинской помощи"</t>
  </si>
  <si>
    <t>гл. 4 ст. 26,3, п.2, пп. 21          ст. 8, ст. 6</t>
  </si>
  <si>
    <t>Закон УР  от 29.12.2005 № 79 -РЗ "О наделении органов  местного самоуправления полномочиями УР в области  здравоохранения",   Постановление Правительства  УР от 18.04.2011г. № 110 "О территориальной программе государственных гарантий оказания гражданам РФ бесплатной медицинской помощи на территории  УР на 2011 год", постановление Правительства УР от 12.12.2011г. № 441 "О внесении изменений в постановление Правительства УР от 05.10.2009 г. № 288 "Об обеспечении детей в возрасте до трех лет полноценным питанием", Постановление Правительства УР от 19.12.2011 г. № 456 "О внесении  изменений в постановлении Правительства УР от 27.06.2011г. № 217 "О распределении на 2011 год межбюджетных  трансфертов  из бюджета УР бюджетам муниципальных образований на  укрепления материально-технической базы муниципальных учреждений в рамках реформировании программы модернизации здравоохранения УР на 2011-2012г.г.", Постановление Правительства УР от 19.12.2011 г. № 462 "О распределении субсидий бюджетам муниципальных образований в УР на реализацию мероприятий муниципальных  программ энергосбережение и повышение энергетической эффективности в 2011 г.", Распределение Правительства УР  от 19.12.2011 г. № 1136-р "О предоставлении иных межбюджетных трансфертов"</t>
  </si>
  <si>
    <t>01.01.2006, не установлен         01.01.2009г.- 31.12.2009г.</t>
  </si>
  <si>
    <t>Постановление Главы Администрации г. Сарапула  от 26.06.2007г.  № 1678 "О возложении ответственности за осуществление отдельных государственных полномочий УР в области  здравоохранения в г. Сарапуле", Постановление Администрации города Сарапула  от 30.12.2011 г. № 3989 " О реализации закона УР от 29.12.2005 г. № 76-РЗ "О наделении органов местного самоуправления отдельными государственными  полномочиями УР в области здравоохранения"</t>
  </si>
  <si>
    <t>26.06.2007г., не  установлен</t>
  </si>
  <si>
    <t>Расходы на социальную поддержку по бесплатному  изготовлению и ремонту зубных протезов для лиц, проработавших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 реабилитированных лиц и лиц,  признанных пострадавшими от политических репрессий</t>
  </si>
  <si>
    <t>Расходы на обеспечение  детей в возрасте трех лет по заключению врачей полноценным питание, в том числе через  специальные  пункты питания и магазины, если среднедушевой доход семьи не превышает величины прожиточного минимума, установленной в УР</t>
  </si>
  <si>
    <t>О902</t>
  </si>
  <si>
    <t>Расходы на организацию обеспечения донорской  кровью  и ее компонентами организаций здравоохранения, находящихся  в ведении Удмуртской Республики, и муниципальных организаций здравоохранения, в том числе по организации заготовки, переработки, хранения и обеспечения  безопасности донорской крови и ее компонентов</t>
  </si>
  <si>
    <t>О906</t>
  </si>
  <si>
    <t>Расходы на организацию  предоставления  общедоступного и бесплатного дошкольного,  начального общего,  основного, среднего (полного) общего образования по  основным  общеобразовательным программам в  специализированных (коррекционных) общеобразовательных  учреждениях для  обучающихся, воспитанников с  отклонениями в  развитии</t>
  </si>
  <si>
    <t>гл. ст. 26,3, п.2, пп. 13.1</t>
  </si>
  <si>
    <t>Закон УР  от 21.10.2006 № 51-РЗ "О наделении  органов местного самоуправления отдельными государственными  полномочиями УР  по организации предоставления общедоступного и бесплатного  дошкольного, начального общего, основного общего, среднего  (полного) образования по основным общеобразовательным программам в специальных (коррекционных) образовательных  учреждениях для обучающихся,  воспитанников  с отклонениями в развитии</t>
  </si>
  <si>
    <t>01.01.2007, не установлен</t>
  </si>
  <si>
    <t>Постановление Главы Администрации г. Сарапула  от 12.11.2008г. № 2940 "О наделении полномочиями"</t>
  </si>
  <si>
    <t>12.11.2008, не установлен</t>
  </si>
  <si>
    <t>Расходы на выплату компенсации части родительской платы за содержание ребенка в ДДУ</t>
  </si>
  <si>
    <t>0701, 1004</t>
  </si>
  <si>
    <t>Постановление Правительства РФ от 29.12.2007г.№ 973 "О  порядке  и условиях  предоставления  в 2008-2010г.г. субсидий из ФБ бюджетам субъектов РФ  на выплату компенсации части родительской  платы за содержание  ребенка в государственных и  муниципальных  образовательных учреждениях реализующих  основную  образовательную программу  дошкольного образования"</t>
  </si>
  <si>
    <t>29.12.2007г.</t>
  </si>
  <si>
    <t>раздел 2, п.2 подп.2.3.1.;</t>
  </si>
  <si>
    <t>01,012010г.-31.12.2010г.; 01.01.2011г.-31.12.2011г.</t>
  </si>
  <si>
    <t>Субвенция на осуществление государственных полномочий УР по организации обеспечения наличными денежными средствами получателей средств бюджета УР</t>
  </si>
  <si>
    <t>О106</t>
  </si>
  <si>
    <t>ст. 26.3     п. 7</t>
  </si>
  <si>
    <t>06.10.1999 г. - не определен</t>
  </si>
  <si>
    <t>Закон УР от 22.06.2009 г.№ 21-РЗ " наделении органов местного  самоуправления государственными полномочиями  по организации  и обеспечением  наличными  денежными средствами получателей"</t>
  </si>
  <si>
    <t>27.07.2009, не установлен</t>
  </si>
  <si>
    <t>Постановление Главы Администрации г. Сарапула  от 15.07.2009г. № 1710 "О реализации закона УР  от 22.06.2009г. № 21-РЗ"</t>
  </si>
  <si>
    <t>01.08.2009г. - не установлен</t>
  </si>
  <si>
    <t>Субвенция по отлову и содержанию безнадзорных животных</t>
  </si>
  <si>
    <t>О503</t>
  </si>
  <si>
    <t>Закон УР от 01 октября 2012 года № 50-РЗ «О наделении органов местного самоуправления отдельными государственными полномочиями УР по отлову и содержанию безнадзорных животных»</t>
  </si>
  <si>
    <t>13.03.2013 г., не установлен</t>
  </si>
  <si>
    <t>Постановление Администрации города Сарапула от 18.10.2012 г. № 2970 «О реализации Закона Удмуртской Республики от 01 октября 2012 года № 50-РЗ «о наделении органов местного самоуправления отдельными государственными полномочиями Удмуртской Республике</t>
  </si>
  <si>
    <t>Расходы  на составление (изменение) списков кандидатов в присяжные заседатели федеральных судов общей юрисдикции в  Российской Федерации</t>
  </si>
  <si>
    <t>О113</t>
  </si>
  <si>
    <t>Федеральный закон от 20.08.2004г. № 113-ФЗ "О присяжных заседателях федеральных судов общей юрисдикции"</t>
  </si>
  <si>
    <t xml:space="preserve">Расходы на выплату ежемесячного денежного вознаграждения за классное руководство </t>
  </si>
  <si>
    <t xml:space="preserve">Постановление Правительства РФ от 31.12.2010г.№ 1238 "О порядке распределения предоставления субсидий из бюджета РФ бюджетам субъектов РФ на выплату денежного  вознаграждения за выполнение функций классного руководителя педагогическим работникам" </t>
  </si>
  <si>
    <t>06.12.2011г., не установлен</t>
  </si>
  <si>
    <t xml:space="preserve">Постановление Правительства УР от 14.02.2011г.№ 31 "О выплате денежного  вознаграждения за выполнение функций классного руководителя педагогическим работникам " </t>
  </si>
  <si>
    <t>01.06.2012г.</t>
  </si>
  <si>
    <t xml:space="preserve"> 3.3.1.1</t>
  </si>
  <si>
    <t xml:space="preserve"> 3.3.1.2.</t>
  </si>
  <si>
    <t xml:space="preserve"> 3.3.1.3.</t>
  </si>
  <si>
    <t xml:space="preserve"> 3.3.1.4.</t>
  </si>
  <si>
    <t xml:space="preserve"> 3.3.1.5.</t>
  </si>
  <si>
    <t xml:space="preserve"> 3.3.1.6.</t>
  </si>
  <si>
    <t xml:space="preserve"> 3.3.1.7.</t>
  </si>
  <si>
    <t xml:space="preserve"> 3.3.1.8.</t>
  </si>
  <si>
    <t xml:space="preserve"> 3.3.1.9.</t>
  </si>
  <si>
    <t xml:space="preserve"> 3.3.1.10.</t>
  </si>
  <si>
    <t xml:space="preserve"> 3.3.1.11.</t>
  </si>
  <si>
    <t xml:space="preserve"> 3.3.1.12.</t>
  </si>
  <si>
    <t xml:space="preserve"> 3.3.1.13.</t>
  </si>
  <si>
    <t xml:space="preserve"> 3.3.1.14.</t>
  </si>
  <si>
    <t xml:space="preserve"> 3.3.1.15.</t>
  </si>
  <si>
    <t xml:space="preserve"> 3.3.1.16.</t>
  </si>
  <si>
    <t xml:space="preserve"> 3.3.1.17.</t>
  </si>
  <si>
    <t xml:space="preserve"> 3.3.1.18.</t>
  </si>
  <si>
    <t xml:space="preserve"> 3.3.1.19.</t>
  </si>
  <si>
    <t xml:space="preserve"> 3.3.1.20.</t>
  </si>
  <si>
    <t>26.02.2008г. не установлен</t>
  </si>
  <si>
    <t>п.1 ст.5          ст. 4       гл. 1, ст. 4, п.14                   гл. 1, ст.1, п. 7           ст.4           гл. 4  ст. 21     ст. 2  п.2.1.1  - 2.1.9 п. 2.1</t>
  </si>
  <si>
    <t>Решение Сарапульской городской Думы  от 28.06.2007 №14-358  "Об  утверждении положения "Об управлении  физической культуры и спорта г. Сарапула  и  структуры  Управления  физической культуры и спорта г.Сарапула"  Решение Сарапульской городской Думы от 03.06.2010 № 16-781  "Об утверждении Положения "Об Управлении образования г.Сарапула  и структуры Управления образования г.Сарапула"; Решение Сарапульской городской Думы  от 28.06.2007 № 13-357 "Об   утверждении положения "Об Управлении культуры и молодежной политики г. Сарапула и структуры Управления культуры и молодежной политики г. Сарапула";  Решение Сарапульской городской Думы от 16.06.2005г."Об  утверждении Устава  МО "Город Сарапул"</t>
  </si>
  <si>
    <t>п.1 ст.5              гл. 1, ст. 4, п.14                   гл. 1, ст.1, п. 7            ст. 2  п.2.1.1  - 2.1.9 п. 2.1</t>
  </si>
  <si>
    <t>Постановление  Главы Администрации города Сарапула УР от 03.05.06 г.  № 1111 "О внесении  изменений в Постановление Главы Администрации от 30.01.06г. № 185 "Об утверждении тарифов  муниципального  унитарного предприятия г. Сарапула "Банно-прачечный комбинат" на помывку в общем отделении бань в г. Сарапуле"; Постановление Администрации г. Сарапула от 26.11.2010г. № 3684 "Об утверждении порядка предоставлении субсидий юридическим лицам в целях возмещения затрат в связи с оказанием банных услуг населению г. Сарапула 2010году"</t>
  </si>
  <si>
    <t xml:space="preserve">Постановление Правительства УР от 20.12.2010 г. № 388 "Об утверждении республиканской целевой  программы "Развитие системы государственного и муниципального управления земельными ресурсами и системы землеустройства на территории УР на 2011-2015 годы" </t>
  </si>
  <si>
    <t>п. 1, 2,                                           гл.2, ст. 7, п.4</t>
  </si>
  <si>
    <t>Постановление Правительства УР от 20.08.2012 г. № 371 " О внесении изменения в постановление Правительства  УР от 19 марта 2012 года № 97 "О распределении субсидий из бюджета УР  на 2012 год бюджетам муниципальных образований на проведение в нормативное техническое  состояние автомобильных дорог местного значения "Соглашение от 14.05.2012г. № 173 о предоставлении в 2012 году в бюджет муниципального образования " Город Сарапул" субсидий из бюджета УР на приведение в нормативное состояние уличной дорожной сети"</t>
  </si>
  <si>
    <t>Постановление Правительства УР от 16.04.2012 г. № 167 "О распределении субсидий бюджетам муниципальных  образований в УР на обеспечение мероприятий по капитальному ремонту многоквартирных  домов и переселению граждан из аварийного жилищного фонда"</t>
  </si>
  <si>
    <t xml:space="preserve">Решение  Сарапульской городской Думы  от 16.06.2005 № 12-605  "Об  утверждении Устава  МО "Город Сарапул", Постановление Главы Администрации г. Сарапула  от 30.12.2008г. № 3369,  от 14.03.2008г. № 568, Решение Сарапульской городской Думы от 28.07.2005г. №  11-630 "Об  утверждении Положения "Об Администрации г.Сарапула",Постановление Главы Администрации г. Сарапула от 14.03.2008г. № 568 "Об утверждении порядка предоставления субсидий юридическим лицам и индивидуальным предпринимателям в целях возмещения недополученных доходов в связи с оказанием мер социальной поддержки по проезду на транспорте общего пользования (кроме маршрутного такси) пенсионерам, проживающим в г. Сарапуле, получившим трудовую пенсию по старости и немеющим мер по социальной поддержке из ФБ и бюджета УР по проезду на транспорте общего пользования"                                                                      </t>
  </si>
  <si>
    <t>Закон Удмуртской Республики от 18.10.2006г.  № 43-РЗ "О  защите населения  и территорий от чрезвычайной  ситуации"</t>
  </si>
  <si>
    <t>Решение Сарапульской Городской Думы от  15.03.2001 № 4-492 "Об утверждении Положения  "О порядке расходования средств резервного фонда Главы Администрации города Сарапула",  Постановление Главы Администрации города Сарапула  от 29.04.08г. № 1002 "Об утверждении Положениям "О резервном фонде Администрации города Сарапула", Решение  Сарапульской городской Думы  от 16.06.2005 № 12-605  "Об  утверждении Устава  МО "Город Сарапул"</t>
  </si>
  <si>
    <t>Постановление  Правительства УР от 16.02.2009г. № 31 "О территориальной программе государственных гарантий оказания  гражданам РФ  бесплатной медицинской  помощи на территории УР" Распоряжение Правительства УР от 15.03.2007г. № 211-р "О государственном заказе  по  объектам, строящимся  за счет  федерального бюджета" Соглашение  № 51 от 27.08.2008г. " О предоставлении субсидий из ФБ субъектом РФ в 2008г.", Постановление Правительства УР от 22.02.08  № 39 "О порядке осуществления денежных выплат  медицинскому персоналу  фельдшерско-акушерским пунктам и подразделениям СМП муниципальной системы  здравоохранения"</t>
  </si>
  <si>
    <t>Решение Сарапульской городской  Думы от 28.06.2007 № 13-357 "Об утверждении Положения "Об управлении  культуры и молодежной политики г. Сарапула"</t>
  </si>
  <si>
    <t>сохранение, использование и популяризация объектов культурного населения(памятников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</si>
  <si>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гл. 2. ст.7 п.25</t>
  </si>
  <si>
    <t xml:space="preserve">п 28, ст. 16
</t>
  </si>
  <si>
    <t>осуществление мероприятий по обеспечению безопасности людей на водных объектах, охране их жизни и здоровья</t>
  </si>
  <si>
    <t>01.01.2010г. - 31.12.2014 гг..</t>
  </si>
  <si>
    <t>Постановление Правительства УР от 29.11.2010 г. № 367 "О внесении изменения в постановление Правительства УР от 18.01.2010г. № 2 "О распределении субсидий из бюджета УР бюджетам муниципальных образований для финансирования расходов на строительство (реконструкцию) и капитальный ремонт объектов муниципальной собственности", Постановление правительства УР от 26.12.2011г. № 490 "О внесении изменений в Постановление Правительства УР от 17.01.2011 г.  № 5 "О распределении субсидий из бюджета УР бюджетам  муниципальных образовательный для финансирования расходов  на строительство (реконструкцию) и капитального ремонта объектов  муниципальной собственности на 2011 год"</t>
  </si>
  <si>
    <t xml:space="preserve"> 3.3.1.21.</t>
  </si>
  <si>
    <t xml:space="preserve">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</si>
  <si>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 xml:space="preserve"> 3.3.1.22.</t>
  </si>
  <si>
    <t>1003</t>
  </si>
  <si>
    <t>0104; 0702; 1003; 1004</t>
  </si>
  <si>
    <t>О105</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</si>
  <si>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</si>
  <si>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 xml:space="preserve"> 3.1.47.</t>
  </si>
  <si>
    <t>осуществление муниципального лесного контроля</t>
  </si>
  <si>
    <t>РГ-А-4700</t>
  </si>
  <si>
    <t>Закон УР от 18.10.2006 г. № 43-РЗ "О защите населения и территорий от чрезвычайных ситуаций"</t>
  </si>
  <si>
    <t>абз.6</t>
  </si>
  <si>
    <t>10.11.2006, не установлен</t>
  </si>
  <si>
    <t>Постановление Администрации г.Сарапула от 20.12.2012 г. № 3578 "О создании муниципального казенного учреждения "Служба гражданской защиты г.Сарапула" в муниципальном образовании "Город Сарапул""</t>
  </si>
  <si>
    <t>п.9</t>
  </si>
  <si>
    <t>01.01.2013г. - установлен</t>
  </si>
  <si>
    <t>01.01.2012- 31.12.2012г.          01.01.2011 г.-31.12.2015 г.</t>
  </si>
  <si>
    <t xml:space="preserve">Решение Сарапульской городской Думы  от 28.06.2007 №14-358  "Об  утверждении положения "Об управлении  физической культуры и спорта г. Сарапула  и  структуры  Управления  физической культуры и спорта г. Сарапула",  Постановление Администрации г.Сарапула от 25.10.2013 г. № 2940 "Об утверждении муниципальной программы "Доступная среда на 2013 -2015 годы"   </t>
  </si>
  <si>
    <t>Расходы по  административной комиссии</t>
  </si>
  <si>
    <t xml:space="preserve"> Устав МО "Город Сарапул" принят решением Сарапульской городской Думы от 16.06.2005г. № 12-605</t>
  </si>
  <si>
    <t>Закон УР от 17.09.2007 г. № 53-РЗ "Об административных комиссиях в УР"</t>
  </si>
  <si>
    <t>гл.2,  ст. 11</t>
  </si>
  <si>
    <t>10.07.2013 г. - не установлено</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</si>
  <si>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</si>
  <si>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Постановление Правительства УР от 20.08.2012 г. № 369 , Постановление Правительства УР от  22.11.2010 г. № 357  "Об утверждении республиканской программы "Доступная среда на 2011- 2015 годы"</t>
  </si>
  <si>
    <t xml:space="preserve">Решение Сарапульской городской Думы от 28.07.2005г. № 11-630 "Об утверждении Положения "Об Администрации г.Сарапула" ,  Решение Сарапульской городской Думы  от 28.06.2007 №14-358  "Об  утверждении положения "Об управлении  физической культуры и спорта г. Сарапула  и  структуры  Управления  физической культуры и спорта г.Сарапула"  Решение Сарапульской городской Думы от 03.06.2010 № 16-781  "Об утверждении Положения "Об Управлении образования г.Сарапула  и структуры Управления образования г.Сарапула"; Решение Сарапульской городской Думы  от 28.06.2007 № 13-357 "Об   утверждении положения "Об Управлении культуры и молодежной политики г. Сарапула и структуры Управления культуры и молодежной политики г. Сарапула"   Решение Сарапульской городской Думы  от 23.11.2006 № 10-230 "Об утверждении структуры Управления имущественных отношений г. Сарапула";  Решение Сарапульской городской Думы от 16.06.2005г."Об  утверждении Устава  МО "Город Сарапул" </t>
  </si>
  <si>
    <t xml:space="preserve"> Решение Сарапульской городской  Думы от 28.06.2007 № 13-357 "Об утверждении Положения "Об управлении  культуры и молодежной политики г. Сарапула"</t>
  </si>
  <si>
    <t>0113, 0709, 0804</t>
  </si>
  <si>
    <t>О106; 0113</t>
  </si>
  <si>
    <t xml:space="preserve">Федеральный закон от 06.10.2003г. № 131-ФЗ "Об общих принципах организации местного самоуправления в РФ"       </t>
  </si>
  <si>
    <t>гл. 3  ст. 16  п.1</t>
  </si>
  <si>
    <t>Закон УР от 19.10.1999г.  № 99- 11 "О полномочиях органов государственной власти УР по владению, пользованием, распоряжением собственностью УР",  Распределение Правительства УР  от 19.12.2011 г. № 1136-р "О предоставлении иных межбюджетных трансфертов"</t>
  </si>
  <si>
    <t>ст. 21</t>
  </si>
  <si>
    <t>19.10.1999г. - не установлен, 27.02.2010г.-31.12.2014г.</t>
  </si>
  <si>
    <t>от 21.05.2009г. -не установлен, 21.01.2010г., не установлен,   от  28.10.2011г. - 31.12.2013 г.</t>
  </si>
  <si>
    <t>Распоряжение правительства УР от 05.12.2012 г. № 1084-р "О распределении бюджетных ассигнований из бюджета УР на 2012 год бюджетам муниципальных образований", Распоряжение Правительства УР от 09.12.2013 г. № 816-р"О распределении бюджетных ассигнований из бюджета УР на 2013 год бюджетам муниципальных образований"</t>
  </si>
  <si>
    <t>Закон УР "О  бюджете УР" на соответствующий финансовый год, Постановление  Правительства УР от 21.09.09г. № 266 "Об утверждении республиканской целевой программы "Детское школьное питание" на 2010-2014 годы, Постановление Правительства УР от 21.03.2011 г. № 65 Республиканская целевая программа "Безопасность образовательного учреждения" на 2010-2014г.г., Распоряжение Правительства УР от 05.12.2011г. № 1083-р "О направлении средств бюджета УР"</t>
  </si>
  <si>
    <t>Решение Сарапульской городской Думы от 24.11.2005 № 7-18 "Об утверждении  Положения "Об управлении образования г.Сарапула"",    Решение Сарапульской городской  Думы от 28.06.2007 № 13-357 "Об утверждении Положения "Об управлении  культуры и молодежной политики г.Сарапула", Устав МО "Город Сарапул" принят решением Сарапульской городской Думы от 16.06.2005г. № 12-605, Постановление Администрации г. Сарапула от 14.02.2013 г. № 398  Об утверждении ведомственной целевой программы "Безопасность образовательного учреждения (2013 - 2014 годы)",  Постановление Администрации г.Сарапула от 25.03.2013 г. № 744 "Об организации и обеспечении отдыха детей в каникулярное  время в муниципальном образовании "Город Сарапул" в оздоровительный период 2013 года"</t>
  </si>
  <si>
    <t>Постановление Администрации г.Сарапула от 27.12.2012 г. № 3686,  Устав МО "Город Сарапул" принят решением Сарапульской городской Думы от 16.06.2005г. № 12-605, Постановление Администрации г.Сарапула от 25.12.2013 г. № 3273 "О возложений по использованию, охране, защите и воспроизводству лесов, расположенных на территории  муниципального образования "Город Сарапул", на  муниципальное учреждение "Управление благоустройства"</t>
  </si>
  <si>
    <t>Постановление Правительства УР от 06.02.2012г. № 41 "О распределении субсидий на благоустройство городских и сельских поселений из Фонда софинансирования расходов УР", Постановление Правительства УР от 26.12.2001 г. № 480 "О министерстве лестного хозяйства УР"</t>
  </si>
  <si>
    <t>ст.2,  ст. 1, п.5</t>
  </si>
  <si>
    <t>25.09.2012 - не установлен,      26.12.01г. - не установлен</t>
  </si>
  <si>
    <t>0407, 0502, 0503</t>
  </si>
  <si>
    <t>0104, 0114, 0412</t>
  </si>
  <si>
    <t>01.01.2011г. - 31.12.2014г.</t>
  </si>
  <si>
    <t>О701</t>
  </si>
  <si>
    <t>Закон РФ От 29.12.2012 г.  № 273-ФЗ "Об образовании в РФ"</t>
  </si>
  <si>
    <t>01.01.2013 г.</t>
  </si>
  <si>
    <t>Постановление Правительства УР от 04.09.2013 г. № 391 "Об утверждении государственной программы УР "Развитие образования" на 2013 - 2015 годы</t>
  </si>
  <si>
    <t>01.01.2013г. -31.12.2015г.</t>
  </si>
  <si>
    <t>ст.5, п 14</t>
  </si>
  <si>
    <t>20.08.2004г. - не установлено</t>
  </si>
  <si>
    <t>Федеральный Закон от 06.10.2003 № 131-ФЗ ", федеральный закон от 21.07.2007 г. № 185-ФЗ "О фонде содействия реформированию ЖКХ" 
Об общих принципах организации местного 
самоуправления в РФ"</t>
  </si>
  <si>
    <t>Решение Сарапульской городской  Думы от 28.06.2007 № 13-357 "Об утверждении Положения "Об управлении  культуры и молодежной политики г. Сарапула",  Постановление Главы Администрации г. Сарапула от 05.10.2010г. № 3063 "Об утверждении ведомственной целевой программы поддержки и взаимодействия общественных организаций и объединений граждан, действующих на территории муниципального образования "Город Сарапул" на 2011-2013гг"</t>
  </si>
  <si>
    <t>0503, 0801</t>
  </si>
  <si>
    <t>01.01.2011г.-31.12.2015г.</t>
  </si>
  <si>
    <t xml:space="preserve">абз. гл3, ст17 п.1 пп 9
</t>
  </si>
  <si>
    <t>Решение Сарапульской городской Думы от 19.10.06 № 6-211 "Об утверждении положения "Об Управлении имущественных отношений г. Сарапула", Постановление Администрации города Сарапула от 14.06.2011 г. № 1768 "Об утверждении ведомственной целевой программы "Развитие системы управления земельными ресурсами и системы землеустройства на территории города Сарапула на 2011-2014 годы"</t>
  </si>
  <si>
    <t>Постановление Администрации города Сарапула от 14.06.2011 г. № 1768 "Об утверждении ведомственной целевой программы "Развитие системы управления земельными ресурсами и системы землеустройства на территории города Сарапула на 2011-2013 годы"</t>
  </si>
  <si>
    <t>06.10.2003, не установлен</t>
  </si>
  <si>
    <t>1101, 1102</t>
  </si>
  <si>
    <t>Закон УР от 21.03.2014г.  № 11-РЗ "О реализации полномочий  в сфере образования"</t>
  </si>
  <si>
    <t>01.01.2014, не установлен</t>
  </si>
  <si>
    <t>ст.16                       ст. 10</t>
  </si>
  <si>
    <t>01.01.2008, не установлен        01.01.2007, не установлен       01.01.2008, не  установлен        от  29.03.2013 г., не установлен</t>
  </si>
  <si>
    <t>Постановление Администрации города Сарапула от 20.08.2010г. № 2585 "О реализации закона УР от 24.06.2010г. № 29-РЗ "О наделении органов  местного самоуправления  отдельными государственными полномочиями РФ  по предоставлению мер социальной поддержки  по обеспечению жильем ветеранов, инвалидов" на территории муниципального образования "Город Сарапул"</t>
  </si>
  <si>
    <t>ст. 2              п.3</t>
  </si>
  <si>
    <t>01.01.2010 г. -  не  определен            01.01.2010г.- не определен</t>
  </si>
  <si>
    <t>Постановление Администрации г. Сарапула от 25.06.2013 г. № 1710 "Об утверждении муниципальной целевой программы "Развитие информационного общества в городе Сарапуле" на 2012-2015 годы</t>
  </si>
  <si>
    <t>Решение Сарапульской городской Думы от 21.05.2009г. № 1-630 "О создании функционального финансового органа- Управления финансов г.Сарапула и об утверждении положения "Об Управлении финансов  г.Сарапула", Постановление Администрации г. Сарапула от 28.10.2011 г. № 3166 "Об утверждении муниципальной целевой программы "Повышение эффективности расходов бюджета города Сарапула (2011-2014 годы)"</t>
  </si>
  <si>
    <t xml:space="preserve"> Постановление Администрации города Сарапула от 21 09.2011 г. № 2812 "Об утверждении муниципальная целевой программы "Газификация города Сарапула" на 2011-2015 годы", Решение  Сарапульской городской Думы  от 16.06.2005 № 12-605  "Об  утверждении Устава  МО "Город Сарапул"</t>
  </si>
  <si>
    <t>Решение  Сарапульской городской Думы  от 16.06.2005 № 12-605  "Об  утверждении Устава  МО "Город Сарапул",  Постановление Администрации г.Сарапула от 30.09.2013 г. № 2668 "Об утверждении долгосрочной  целевой адресной  программы "Капитальный ремонт многоквартирных домов в городе Сарапуле"</t>
  </si>
  <si>
    <t xml:space="preserve">Постановление Администрации г.Сарапула  от 29.06.2011 г. № 1966 "Об утверждении муниципальная  целевой программы культурное наследие Сарапула " на 2011-2015 годы </t>
  </si>
  <si>
    <t>Постановление Администрации города Сарапула от 28.09.2011 г. № 2881  "Об утверждении муниципальной целевой программы "Развитие  муниципальной службы в муниципальном образовании "Города  Сарапула" на 2011-2014 годы"</t>
  </si>
  <si>
    <t>Постановление  Администрации города Сарапула от 01.09.2011г. № 2640 "Об утверждении муниципальная  целевой программы "Энергосбережение и повышение энергетической эффективности  в бюджетной сфере и жилищно- коммунальном хозяйстве г.Сарапула УР на 2011-2014 гг.. и целевые установки до 2020 года"</t>
  </si>
  <si>
    <t xml:space="preserve"> Постановление Правительства УР от 21.09.2009г. № 269 "Об утверждении РЦП "Газификация УР на 2009-2014г.г.",  Постановление Правительства  УР от 22.11.2010 г. № 356 "Об утверждении республиканской целевой программы "Чистая вода на 2011-2015 г.г."</t>
  </si>
  <si>
    <t xml:space="preserve"> 01.01.2009г-31.12.2014г.,  01.01.2011 г. - 31.12.2015 г.</t>
  </si>
  <si>
    <t xml:space="preserve">абз. гл3, подп. пп6, п. п1, ст. ст16,2,  пп.1  п 2 ст. 15
</t>
  </si>
  <si>
    <t>Решение Сарапульской городской Думы  от 28.07.2005 г. № 11-630 "Об утверждении Положения "Об Администрации г.Сарапула",  Устав МО "Город Сарапул" принят решением Сарапульской городской Думы от 16.06.2005г. № 12-605</t>
  </si>
  <si>
    <t xml:space="preserve">Постановление Правительства УР от 08.04.2013 г. "О распределении  субсидии из бюджета УР в целях реализации  РЦП "Развитие  системы государственного и муниципального управления  земельными ресурсами и системы землеустройства в УР на 2011-2015 гг.." </t>
  </si>
  <si>
    <t>Соглашение от 14.01.2014г. между Министерством образования и науки УР и муниципальным образованием "Город Сарапул" о направлении субвенции из бюджета УР в бюджет Муниципального образования в 2014 году,  Соглашение от 18.02.2014г. № 04/04-12-69с между Министерством образования и науки УР и муниципальным образованием "Город Сарапул" о совместной деятельности в решении вопросов исполнения закона УР " О бюджете Удмуртской Республики на 2014 и на плановый период 2015 и 2016гг."</t>
  </si>
  <si>
    <t>Постановление Правительства УР от 18.02.08  № 32  "О размере оплаты труда  приемных родителей"    Закон УР от  06.03.07  № 2-РЗ "О мерах по социальной поддержке детей-сирот и детей оставшихся без попечения родителей", Закон УР от 14.03.2013 г. №8-РЗ "Об обеспечении жилыми помещениями детей-сирот и детей, оставшихся без попечения родит ей, а также лиц из числа детей-сирот, оставшихся без попечения родителей</t>
  </si>
  <si>
    <t xml:space="preserve">Постановление Главы Администрации г. Сарапула УР от 25.05.2007г. № 1363 "О единовременных пособиях при всех формах устройства детей, лишенных родительского попечения, в семью", Постановление Главы Администрации г. Сарапула от 28.06.2007г. № 1733 "О внесении изменений  в Постановление Главы Администрации г. Сарапула УР  № 1516 от 06.06.2007г.  "О содержании детей в семьях опекунов (попечителей) и приемных, об оплате  труда приемных родителей", Постановление Главы Администрации от 13.08.2008г. № 2189 "О реализации Закона УР от 06.03.2007г.  № 2-РЗ "О мерах по социальной поддержке детей-сирот и  детей, оставшихся без попечения родителей" н территории  г. Сарапула", Постановление Администрации г. Сарапула от 17.02.2011 г. № 425 "О реализации закона УР от 06.03.2007 г. № 2 "О мерах по социальной поддержке детей-сирот и детей, оставшихся без попечения родителей" на территории г. Сарапула, Постановление Администрации г.Сарапула от 21.02.2014 г. № 472 "О реализации Закона УР от 14.03.2013 г. № 8-РЗ "Об обеспечении жилыми помещениями детей сирот и детей, оставшихся без попечения родителей, а также лиц из числа детей-сирот и детей, оставшихся без попечения родителей" </t>
  </si>
  <si>
    <t>Закон УР от 15.12.2009г. № 65-РЗ "О наделении  органов местного самоуправления отдельными  государственными  полномочиями по выплате компенсации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Постановление Правительства УР от 26.04.10  № 136  "О порядке обращения за компенсацией части родительской платы за содержание ребенка в государственных и муниципальных образовательных учреждениях и иных образовательных организациях, реализующих основною общеобразовательные программу дошкольного образования, и о порядке ее выплаты"</t>
  </si>
  <si>
    <t>Закон УР от 21.11.2006 г. № 52-РЗ "О регулировании межбюджетных отношений в УР"</t>
  </si>
  <si>
    <t>II. Свод реестров расходных обязательств МО "Город Сарапул"</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</si>
</sst>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0_ ;[Red]\-0.00\ "/>
    <numFmt numFmtId="173" formatCode="0_ ;\-0\ "/>
    <numFmt numFmtId="174" formatCode="0.0"/>
    <numFmt numFmtId="175" formatCode="#,##0.0"/>
    <numFmt numFmtId="176" formatCode="[$-FC19]d\ mmmm\ yyyy\ &quot;г.&quot;"/>
    <numFmt numFmtId="177" formatCode="_-* #,##0.0_р_._-;\-* #,##0.0_р_._-;_-* &quot;-&quot;??_р_._-;_-@_-"/>
    <numFmt numFmtId="178" formatCode="_-* #,##0.0_р_._-;\-* #,##0.0_р_._-;_-* &quot;-&quot;?_р_._-;_-@_-"/>
    <numFmt numFmtId="179" formatCode="_-* #,##0_р_._-;\-* #,##0_р_._-;_-* &quot;-&quot;??_р_._-;_-@_-"/>
    <numFmt numFmtId="180" formatCode="_-* #,##0.000_р_._-;\-* #,##0.000_р_._-;_-* &quot;-&quot;??_р_._-;_-@_-"/>
  </numFmts>
  <fonts count="51">
    <font>
      <sz val="10"/>
      <name val="Arial Cyr"/>
      <family val="0"/>
    </font>
    <font>
      <b/>
      <sz val="10"/>
      <name val="Arial Cyr"/>
      <family val="0"/>
    </font>
    <font>
      <i/>
      <sz val="10"/>
      <name val="Arial Cyr"/>
      <family val="0"/>
    </font>
    <font>
      <b/>
      <i/>
      <sz val="10"/>
      <name val="Arial Cyr"/>
      <family val="0"/>
    </font>
    <font>
      <u val="single"/>
      <sz val="10"/>
      <color indexed="12"/>
      <name val="Arial Cyr"/>
      <family val="0"/>
    </font>
    <font>
      <u val="single"/>
      <sz val="10"/>
      <color indexed="36"/>
      <name val="Arial Cyr"/>
      <family val="0"/>
    </font>
    <font>
      <sz val="8"/>
      <name val="Arial"/>
      <family val="2"/>
    </font>
    <font>
      <sz val="10"/>
      <color indexed="9"/>
      <name val="Arial Cyr"/>
      <family val="0"/>
    </font>
    <font>
      <sz val="10"/>
      <name val="Times New Roman"/>
      <family val="1"/>
    </font>
    <font>
      <b/>
      <sz val="16"/>
      <name val="Arial"/>
      <family val="2"/>
    </font>
    <font>
      <b/>
      <sz val="14"/>
      <name val="Arial"/>
      <family val="2"/>
    </font>
    <font>
      <sz val="10"/>
      <color indexed="8"/>
      <name val="Arial"/>
      <family val="2"/>
    </font>
    <font>
      <sz val="10"/>
      <name val="Arial"/>
      <family val="2"/>
    </font>
    <font>
      <sz val="14"/>
      <name val="Arial Cyr"/>
      <family val="0"/>
    </font>
    <font>
      <sz val="11"/>
      <name val="Times New Roman"/>
      <family val="1"/>
    </font>
    <font>
      <b/>
      <sz val="10"/>
      <color indexed="8"/>
      <name val="Arial"/>
      <family val="2"/>
    </font>
    <font>
      <b/>
      <sz val="10"/>
      <name val="Arial"/>
      <family val="2"/>
    </font>
    <font>
      <sz val="10"/>
      <color indexed="8"/>
      <name val="Arial Cyr"/>
      <family val="2"/>
    </font>
    <font>
      <sz val="10"/>
      <color indexed="62"/>
      <name val="Arial Cyr"/>
      <family val="2"/>
    </font>
    <font>
      <b/>
      <sz val="10"/>
      <color indexed="63"/>
      <name val="Arial Cyr"/>
      <family val="2"/>
    </font>
    <font>
      <b/>
      <sz val="10"/>
      <color indexed="10"/>
      <name val="Arial Cyr"/>
      <family val="2"/>
    </font>
    <font>
      <b/>
      <sz val="15"/>
      <color indexed="62"/>
      <name val="Arial Cyr"/>
      <family val="2"/>
    </font>
    <font>
      <b/>
      <sz val="13"/>
      <color indexed="62"/>
      <name val="Arial Cyr"/>
      <family val="2"/>
    </font>
    <font>
      <b/>
      <sz val="11"/>
      <color indexed="62"/>
      <name val="Arial Cyr"/>
      <family val="2"/>
    </font>
    <font>
      <b/>
      <sz val="10"/>
      <color indexed="8"/>
      <name val="Arial Cyr"/>
      <family val="2"/>
    </font>
    <font>
      <b/>
      <sz val="10"/>
      <color indexed="9"/>
      <name val="Arial Cyr"/>
      <family val="2"/>
    </font>
    <font>
      <b/>
      <sz val="18"/>
      <color indexed="62"/>
      <name val="Cambria"/>
      <family val="2"/>
    </font>
    <font>
      <sz val="10"/>
      <color indexed="19"/>
      <name val="Arial Cyr"/>
      <family val="2"/>
    </font>
    <font>
      <sz val="10"/>
      <color indexed="20"/>
      <name val="Arial Cyr"/>
      <family val="2"/>
    </font>
    <font>
      <i/>
      <sz val="10"/>
      <color indexed="23"/>
      <name val="Arial Cyr"/>
      <family val="2"/>
    </font>
    <font>
      <sz val="10"/>
      <color indexed="10"/>
      <name val="Arial Cyr"/>
      <family val="2"/>
    </font>
    <font>
      <sz val="10"/>
      <color indexed="17"/>
      <name val="Arial Cyr"/>
      <family val="2"/>
    </font>
    <font>
      <sz val="10"/>
      <color indexed="10"/>
      <name val="Arial"/>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2" fillId="0" borderId="0">
      <alignment/>
      <protection/>
    </xf>
    <xf numFmtId="0" fontId="5"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156">
    <xf numFmtId="0" fontId="0" fillId="0" borderId="0" xfId="0" applyAlignment="1">
      <alignment/>
    </xf>
    <xf numFmtId="0" fontId="7" fillId="33" borderId="0" xfId="0" applyFont="1" applyFill="1" applyAlignment="1">
      <alignment/>
    </xf>
    <xf numFmtId="0" fontId="6" fillId="33" borderId="0" xfId="0" applyFont="1" applyFill="1" applyAlignment="1">
      <alignment horizontal="center" vertical="top"/>
    </xf>
    <xf numFmtId="0" fontId="6" fillId="33" borderId="0" xfId="0" applyFont="1" applyFill="1" applyAlignment="1">
      <alignment vertical="top"/>
    </xf>
    <xf numFmtId="0" fontId="7" fillId="33" borderId="10" xfId="0" applyFont="1" applyFill="1" applyBorder="1" applyAlignment="1">
      <alignment/>
    </xf>
    <xf numFmtId="0" fontId="8" fillId="33" borderId="11"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7" fillId="33" borderId="10" xfId="0" applyFont="1" applyFill="1" applyBorder="1" applyAlignment="1">
      <alignment shrinkToFit="1"/>
    </xf>
    <xf numFmtId="0" fontId="0" fillId="33" borderId="12" xfId="0" applyNumberFormat="1" applyFont="1" applyFill="1" applyBorder="1" applyAlignment="1">
      <alignment horizontal="left" vertical="top" shrinkToFit="1"/>
    </xf>
    <xf numFmtId="0" fontId="0" fillId="33" borderId="12" xfId="0" applyNumberFormat="1" applyFont="1" applyFill="1" applyBorder="1" applyAlignment="1">
      <alignment horizontal="center" vertical="top" shrinkToFit="1"/>
    </xf>
    <xf numFmtId="174" fontId="0" fillId="33" borderId="12" xfId="0" applyNumberFormat="1" applyFont="1" applyFill="1" applyBorder="1" applyAlignment="1">
      <alignment vertical="top" shrinkToFit="1"/>
    </xf>
    <xf numFmtId="0" fontId="0" fillId="33" borderId="12" xfId="0" applyNumberFormat="1" applyFont="1" applyFill="1" applyBorder="1" applyAlignment="1">
      <alignment horizontal="left" vertical="top" wrapText="1"/>
    </xf>
    <xf numFmtId="0" fontId="0" fillId="33" borderId="12" xfId="0" applyNumberFormat="1" applyFill="1" applyBorder="1" applyAlignment="1">
      <alignment horizontal="center" vertical="top" wrapText="1"/>
    </xf>
    <xf numFmtId="49" fontId="0" fillId="33" borderId="12" xfId="0" applyNumberFormat="1" applyFont="1" applyFill="1" applyBorder="1" applyAlignment="1">
      <alignment horizontal="center" vertical="top" wrapText="1" shrinkToFit="1"/>
    </xf>
    <xf numFmtId="0" fontId="0" fillId="33" borderId="12" xfId="0" applyNumberFormat="1" applyFont="1" applyFill="1" applyBorder="1" applyAlignment="1">
      <alignment horizontal="left" vertical="top" wrapText="1" shrinkToFit="1"/>
    </xf>
    <xf numFmtId="0" fontId="0" fillId="34" borderId="12" xfId="0" applyNumberFormat="1" applyFill="1" applyBorder="1" applyAlignment="1">
      <alignment horizontal="center" vertical="top" wrapText="1"/>
    </xf>
    <xf numFmtId="0" fontId="0" fillId="34" borderId="12" xfId="0" applyNumberFormat="1" applyFont="1" applyFill="1" applyBorder="1" applyAlignment="1">
      <alignment horizontal="left" vertical="top" wrapText="1"/>
    </xf>
    <xf numFmtId="0" fontId="0" fillId="34" borderId="12" xfId="0" applyNumberFormat="1" applyFont="1" applyFill="1" applyBorder="1" applyAlignment="1">
      <alignment horizontal="center" vertical="top" shrinkToFit="1"/>
    </xf>
    <xf numFmtId="49" fontId="0" fillId="34" borderId="12" xfId="0" applyNumberFormat="1" applyFont="1" applyFill="1" applyBorder="1" applyAlignment="1">
      <alignment horizontal="center" vertical="top" wrapText="1" shrinkToFit="1"/>
    </xf>
    <xf numFmtId="0" fontId="0" fillId="34" borderId="12" xfId="0" applyNumberFormat="1" applyFont="1" applyFill="1" applyBorder="1" applyAlignment="1">
      <alignment horizontal="left" vertical="top" shrinkToFit="1"/>
    </xf>
    <xf numFmtId="0" fontId="0" fillId="34" borderId="12" xfId="0" applyNumberFormat="1" applyFont="1" applyFill="1" applyBorder="1" applyAlignment="1">
      <alignment horizontal="left" vertical="top" wrapText="1" shrinkToFit="1"/>
    </xf>
    <xf numFmtId="49" fontId="0" fillId="33" borderId="12" xfId="0" applyNumberFormat="1" applyFill="1" applyBorder="1" applyAlignment="1">
      <alignment horizontal="center" vertical="top" wrapText="1" shrinkToFit="1"/>
    </xf>
    <xf numFmtId="0" fontId="0" fillId="33" borderId="12" xfId="0" applyNumberFormat="1" applyFill="1" applyBorder="1" applyAlignment="1">
      <alignment horizontal="center" vertical="top" shrinkToFit="1"/>
    </xf>
    <xf numFmtId="0" fontId="0" fillId="33" borderId="12" xfId="0" applyNumberFormat="1" applyFill="1" applyBorder="1" applyAlignment="1">
      <alignment horizontal="left" vertical="top" wrapText="1"/>
    </xf>
    <xf numFmtId="0" fontId="0" fillId="33" borderId="12" xfId="0" applyNumberFormat="1" applyFont="1" applyFill="1" applyBorder="1" applyAlignment="1">
      <alignment horizontal="left" vertical="top" wrapText="1"/>
    </xf>
    <xf numFmtId="0" fontId="0" fillId="33" borderId="12" xfId="0" applyNumberFormat="1" applyFont="1" applyFill="1" applyBorder="1" applyAlignment="1">
      <alignment horizontal="center" vertical="top" shrinkToFit="1"/>
    </xf>
    <xf numFmtId="174" fontId="0" fillId="34" borderId="0" xfId="0" applyNumberFormat="1" applyFont="1" applyFill="1" applyBorder="1" applyAlignment="1">
      <alignment vertical="top" shrinkToFit="1"/>
    </xf>
    <xf numFmtId="49" fontId="0" fillId="34" borderId="12" xfId="0" applyNumberFormat="1" applyFill="1" applyBorder="1" applyAlignment="1">
      <alignment horizontal="center" vertical="top" wrapText="1" shrinkToFit="1"/>
    </xf>
    <xf numFmtId="174" fontId="0" fillId="35" borderId="12" xfId="0" applyNumberFormat="1" applyFont="1" applyFill="1" applyBorder="1" applyAlignment="1">
      <alignment vertical="top" shrinkToFit="1"/>
    </xf>
    <xf numFmtId="0" fontId="8" fillId="35" borderId="13" xfId="0" applyFont="1" applyFill="1" applyBorder="1" applyAlignment="1">
      <alignment horizontal="center" wrapText="1"/>
    </xf>
    <xf numFmtId="0" fontId="8" fillId="35" borderId="14" xfId="0" applyFont="1" applyFill="1" applyBorder="1" applyAlignment="1">
      <alignment horizontal="center" vertical="top" wrapText="1"/>
    </xf>
    <xf numFmtId="0" fontId="8" fillId="35" borderId="12" xfId="0" applyFont="1" applyFill="1" applyBorder="1" applyAlignment="1">
      <alignment horizontal="center" vertical="center" wrapText="1"/>
    </xf>
    <xf numFmtId="174" fontId="0" fillId="35" borderId="12" xfId="0" applyNumberFormat="1" applyFont="1" applyFill="1" applyBorder="1" applyAlignment="1">
      <alignment vertical="top" shrinkToFit="1"/>
    </xf>
    <xf numFmtId="0" fontId="0" fillId="35" borderId="0" xfId="0" applyFill="1" applyAlignment="1">
      <alignment/>
    </xf>
    <xf numFmtId="174" fontId="48" fillId="35" borderId="12" xfId="0" applyNumberFormat="1" applyFont="1" applyFill="1" applyBorder="1" applyAlignment="1">
      <alignment vertical="top" shrinkToFit="1"/>
    </xf>
    <xf numFmtId="0" fontId="6" fillId="35" borderId="0" xfId="0" applyFont="1" applyFill="1" applyAlignment="1">
      <alignment vertical="top"/>
    </xf>
    <xf numFmtId="174" fontId="0" fillId="35" borderId="0" xfId="0" applyNumberFormat="1" applyFill="1" applyAlignment="1">
      <alignment/>
    </xf>
    <xf numFmtId="0" fontId="11" fillId="36" borderId="15" xfId="0" applyNumberFormat="1" applyFont="1" applyFill="1" applyBorder="1" applyAlignment="1" applyProtection="1">
      <alignment horizontal="right" vertical="center" wrapText="1" shrinkToFit="1"/>
      <protection locked="0"/>
    </xf>
    <xf numFmtId="14" fontId="11" fillId="36" borderId="15" xfId="0" applyNumberFormat="1" applyFont="1" applyFill="1" applyBorder="1" applyAlignment="1" applyProtection="1">
      <alignment horizontal="right" vertical="center" wrapText="1" shrinkToFit="1"/>
      <protection locked="0"/>
    </xf>
    <xf numFmtId="0" fontId="0" fillId="34" borderId="12" xfId="0" applyNumberFormat="1" applyFill="1" applyBorder="1" applyAlignment="1">
      <alignment horizontal="left" vertical="top" wrapText="1" shrinkToFit="1"/>
    </xf>
    <xf numFmtId="0" fontId="0" fillId="35" borderId="12" xfId="0" applyNumberFormat="1" applyFont="1" applyFill="1" applyBorder="1" applyAlignment="1">
      <alignment horizontal="left" vertical="top" shrinkToFit="1"/>
    </xf>
    <xf numFmtId="0" fontId="0" fillId="33" borderId="12" xfId="0" applyNumberFormat="1" applyFill="1" applyBorder="1" applyAlignment="1">
      <alignment horizontal="right" vertical="top" wrapText="1" shrinkToFit="1"/>
    </xf>
    <xf numFmtId="0" fontId="0" fillId="33" borderId="12" xfId="0" applyNumberFormat="1" applyFill="1" applyBorder="1" applyAlignment="1">
      <alignment horizontal="left" vertical="top" wrapText="1" shrinkToFit="1"/>
    </xf>
    <xf numFmtId="0" fontId="2" fillId="33" borderId="12" xfId="0" applyNumberFormat="1" applyFont="1" applyFill="1" applyBorder="1" applyAlignment="1">
      <alignment horizontal="left" vertical="top" shrinkToFit="1"/>
    </xf>
    <xf numFmtId="0" fontId="0" fillId="33" borderId="12" xfId="0" applyNumberFormat="1" applyFill="1" applyBorder="1" applyAlignment="1">
      <alignment horizontal="left" vertical="center" wrapText="1" shrinkToFit="1"/>
    </xf>
    <xf numFmtId="0" fontId="11" fillId="36" borderId="15" xfId="0" applyNumberFormat="1" applyFont="1" applyFill="1" applyBorder="1" applyAlignment="1" applyProtection="1">
      <alignment horizontal="left" vertical="top" wrapText="1" shrinkToFit="1"/>
      <protection locked="0"/>
    </xf>
    <xf numFmtId="0" fontId="0" fillId="35" borderId="12" xfId="0" applyNumberFormat="1" applyFont="1" applyFill="1" applyBorder="1" applyAlignment="1">
      <alignment horizontal="left" vertical="top" wrapText="1" shrinkToFit="1"/>
    </xf>
    <xf numFmtId="0" fontId="13" fillId="0" borderId="0" xfId="0" applyFont="1" applyAlignment="1">
      <alignment/>
    </xf>
    <xf numFmtId="0" fontId="11" fillId="36" borderId="15" xfId="0" applyNumberFormat="1" applyFont="1" applyFill="1" applyBorder="1" applyAlignment="1" applyProtection="1">
      <alignment horizontal="left" vertical="center" wrapText="1" shrinkToFit="1"/>
      <protection locked="0"/>
    </xf>
    <xf numFmtId="0" fontId="0" fillId="33" borderId="12" xfId="0" applyNumberFormat="1" applyFont="1" applyFill="1" applyBorder="1" applyAlignment="1">
      <alignment horizontal="left" vertical="top" wrapText="1" shrinkToFit="1"/>
    </xf>
    <xf numFmtId="0" fontId="0" fillId="35" borderId="12" xfId="0" applyFill="1" applyBorder="1" applyAlignment="1">
      <alignment vertical="top"/>
    </xf>
    <xf numFmtId="0" fontId="12" fillId="35" borderId="15" xfId="53" applyFont="1" applyFill="1" applyBorder="1" applyAlignment="1" applyProtection="1">
      <alignment vertical="top" wrapText="1"/>
      <protection locked="0"/>
    </xf>
    <xf numFmtId="0" fontId="0" fillId="33" borderId="12" xfId="0" applyNumberFormat="1" applyFont="1" applyFill="1" applyBorder="1" applyAlignment="1">
      <alignment horizontal="left" vertical="top" shrinkToFit="1"/>
    </xf>
    <xf numFmtId="0" fontId="0" fillId="34" borderId="12" xfId="0" applyNumberFormat="1" applyFont="1" applyFill="1" applyBorder="1" applyAlignment="1">
      <alignment horizontal="left" vertical="top" wrapText="1"/>
    </xf>
    <xf numFmtId="0" fontId="0" fillId="34" borderId="12" xfId="0" applyNumberFormat="1" applyFont="1" applyFill="1" applyBorder="1" applyAlignment="1">
      <alignment horizontal="center" vertical="top" wrapText="1"/>
    </xf>
    <xf numFmtId="0" fontId="0" fillId="34" borderId="12" xfId="0" applyNumberFormat="1" applyFont="1" applyFill="1" applyBorder="1" applyAlignment="1">
      <alignment horizontal="center" vertical="top" shrinkToFit="1"/>
    </xf>
    <xf numFmtId="49" fontId="0" fillId="34" borderId="12" xfId="0" applyNumberFormat="1" applyFont="1" applyFill="1" applyBorder="1" applyAlignment="1">
      <alignment horizontal="center" vertical="top" wrapText="1" shrinkToFit="1"/>
    </xf>
    <xf numFmtId="0" fontId="0" fillId="34" borderId="12" xfId="0" applyNumberFormat="1" applyFont="1" applyFill="1" applyBorder="1" applyAlignment="1">
      <alignment horizontal="left" vertical="top" wrapText="1" shrinkToFit="1"/>
    </xf>
    <xf numFmtId="0" fontId="14" fillId="0" borderId="12" xfId="0" applyFont="1" applyBorder="1" applyAlignment="1">
      <alignment horizontal="left" vertical="top" wrapText="1"/>
    </xf>
    <xf numFmtId="0" fontId="0" fillId="34" borderId="12" xfId="0" applyNumberFormat="1" applyFont="1" applyFill="1" applyBorder="1" applyAlignment="1">
      <alignment horizontal="left" vertical="top" shrinkToFit="1"/>
    </xf>
    <xf numFmtId="0" fontId="14" fillId="0" borderId="0" xfId="0" applyFont="1" applyAlignment="1">
      <alignment wrapText="1"/>
    </xf>
    <xf numFmtId="0" fontId="48" fillId="34" borderId="12" xfId="0" applyNumberFormat="1" applyFont="1" applyFill="1" applyBorder="1" applyAlignment="1">
      <alignment horizontal="left" vertical="top" shrinkToFit="1"/>
    </xf>
    <xf numFmtId="0" fontId="48" fillId="34" borderId="12" xfId="0" applyNumberFormat="1" applyFont="1" applyFill="1" applyBorder="1" applyAlignment="1">
      <alignment horizontal="center" vertical="top" shrinkToFit="1"/>
    </xf>
    <xf numFmtId="174" fontId="0" fillId="35" borderId="13" xfId="0" applyNumberFormat="1" applyFont="1" applyFill="1" applyBorder="1" applyAlignment="1">
      <alignment vertical="top" shrinkToFit="1"/>
    </xf>
    <xf numFmtId="0" fontId="48" fillId="34" borderId="13" xfId="0" applyNumberFormat="1" applyFont="1" applyFill="1" applyBorder="1" applyAlignment="1">
      <alignment horizontal="left" vertical="top" shrinkToFit="1"/>
    </xf>
    <xf numFmtId="0" fontId="11" fillId="36" borderId="15" xfId="0" applyNumberFormat="1" applyFont="1" applyFill="1" applyBorder="1" applyAlignment="1" applyProtection="1">
      <alignment horizontal="left" vertical="center" wrapText="1" shrinkToFit="1"/>
      <protection locked="0"/>
    </xf>
    <xf numFmtId="0" fontId="15" fillId="36" borderId="15" xfId="0" applyNumberFormat="1" applyFont="1" applyFill="1" applyBorder="1" applyAlignment="1" applyProtection="1">
      <alignment horizontal="center" vertical="center" wrapText="1" shrinkToFit="1"/>
      <protection locked="0"/>
    </xf>
    <xf numFmtId="0" fontId="11" fillId="36" borderId="16" xfId="0" applyNumberFormat="1" applyFont="1" applyFill="1" applyBorder="1" applyAlignment="1" applyProtection="1">
      <alignment horizontal="right" vertical="top" wrapText="1" shrinkToFit="1"/>
      <protection locked="0"/>
    </xf>
    <xf numFmtId="0" fontId="11" fillId="36" borderId="12" xfId="0" applyNumberFormat="1" applyFont="1" applyFill="1" applyBorder="1" applyAlignment="1" applyProtection="1">
      <alignment horizontal="right" vertical="center" wrapText="1" shrinkToFit="1"/>
      <protection locked="0"/>
    </xf>
    <xf numFmtId="0" fontId="11" fillId="36" borderId="16" xfId="0" applyNumberFormat="1" applyFont="1" applyFill="1" applyBorder="1" applyAlignment="1" applyProtection="1">
      <alignment horizontal="left" vertical="center" wrapText="1" shrinkToFit="1"/>
      <protection locked="0"/>
    </xf>
    <xf numFmtId="0" fontId="11" fillId="36" borderId="16" xfId="0" applyNumberFormat="1" applyFont="1" applyFill="1" applyBorder="1" applyAlignment="1" applyProtection="1">
      <alignment horizontal="center" vertical="center" wrapText="1" shrinkToFit="1"/>
      <protection locked="0"/>
    </xf>
    <xf numFmtId="0" fontId="11" fillId="36" borderId="16" xfId="0" applyNumberFormat="1" applyFont="1" applyFill="1" applyBorder="1" applyAlignment="1" applyProtection="1">
      <alignment horizontal="right" vertical="center" wrapText="1" shrinkToFit="1"/>
      <protection locked="0"/>
    </xf>
    <xf numFmtId="0" fontId="11" fillId="36" borderId="16" xfId="0" applyNumberFormat="1" applyFont="1" applyFill="1" applyBorder="1" applyAlignment="1" applyProtection="1">
      <alignment horizontal="right" vertical="center" wrapText="1" shrinkToFit="1"/>
      <protection locked="0"/>
    </xf>
    <xf numFmtId="14" fontId="11" fillId="36" borderId="16" xfId="0" applyNumberFormat="1" applyFont="1" applyFill="1" applyBorder="1" applyAlignment="1" applyProtection="1">
      <alignment horizontal="right" vertical="center" wrapText="1" shrinkToFit="1"/>
      <protection locked="0"/>
    </xf>
    <xf numFmtId="0" fontId="11" fillId="36" borderId="17" xfId="0" applyNumberFormat="1" applyFont="1" applyFill="1" applyBorder="1" applyAlignment="1" applyProtection="1">
      <alignment horizontal="right" vertical="center" wrapText="1" shrinkToFit="1"/>
      <protection locked="0"/>
    </xf>
    <xf numFmtId="0" fontId="0" fillId="35" borderId="12" xfId="0" applyFont="1" applyFill="1" applyBorder="1" applyAlignment="1">
      <alignment vertical="top"/>
    </xf>
    <xf numFmtId="0" fontId="48" fillId="34" borderId="14" xfId="0" applyNumberFormat="1" applyFont="1" applyFill="1" applyBorder="1" applyAlignment="1">
      <alignment horizontal="left" vertical="top" shrinkToFit="1"/>
    </xf>
    <xf numFmtId="0" fontId="12" fillId="36" borderId="15" xfId="0" applyNumberFormat="1" applyFont="1" applyFill="1" applyBorder="1" applyAlignment="1" applyProtection="1">
      <alignment horizontal="left" vertical="center" wrapText="1" shrinkToFit="1"/>
      <protection locked="0"/>
    </xf>
    <xf numFmtId="0" fontId="12" fillId="36" borderId="15" xfId="0" applyNumberFormat="1" applyFont="1" applyFill="1" applyBorder="1" applyAlignment="1" applyProtection="1">
      <alignment horizontal="center" vertical="center" wrapText="1" shrinkToFit="1"/>
      <protection locked="0"/>
    </xf>
    <xf numFmtId="0" fontId="12" fillId="36" borderId="15" xfId="0" applyNumberFormat="1" applyFont="1" applyFill="1" applyBorder="1" applyAlignment="1" applyProtection="1">
      <alignment horizontal="right" vertical="center" wrapText="1" shrinkToFit="1"/>
      <protection locked="0"/>
    </xf>
    <xf numFmtId="14" fontId="11" fillId="36" borderId="17" xfId="0" applyNumberFormat="1" applyFont="1" applyFill="1" applyBorder="1" applyAlignment="1" applyProtection="1">
      <alignment horizontal="right" vertical="center" wrapText="1" shrinkToFit="1"/>
      <protection locked="0"/>
    </xf>
    <xf numFmtId="0" fontId="14" fillId="0" borderId="12" xfId="0" applyFont="1" applyBorder="1" applyAlignment="1">
      <alignment horizontal="justify" vertical="center" wrapText="1"/>
    </xf>
    <xf numFmtId="14" fontId="11" fillId="36" borderId="12" xfId="0" applyNumberFormat="1" applyFont="1" applyFill="1" applyBorder="1" applyAlignment="1" applyProtection="1">
      <alignment horizontal="right" vertical="center" wrapText="1" shrinkToFit="1"/>
      <protection locked="0"/>
    </xf>
    <xf numFmtId="0" fontId="11" fillId="36" borderId="18" xfId="0" applyNumberFormat="1" applyFont="1" applyFill="1" applyBorder="1" applyAlignment="1" applyProtection="1">
      <alignment horizontal="right" vertical="center" wrapText="1" shrinkToFit="1"/>
      <protection locked="0"/>
    </xf>
    <xf numFmtId="0" fontId="11" fillId="36" borderId="19" xfId="0" applyNumberFormat="1" applyFont="1" applyFill="1" applyBorder="1" applyAlignment="1" applyProtection="1">
      <alignment horizontal="right" vertical="center" wrapText="1" shrinkToFit="1"/>
      <protection locked="0"/>
    </xf>
    <xf numFmtId="0" fontId="16" fillId="36" borderId="15" xfId="0" applyNumberFormat="1" applyFont="1" applyFill="1" applyBorder="1" applyAlignment="1" applyProtection="1">
      <alignment horizontal="center" vertical="center" wrapText="1" shrinkToFit="1"/>
      <protection locked="0"/>
    </xf>
    <xf numFmtId="0" fontId="48" fillId="35" borderId="14" xfId="0" applyNumberFormat="1" applyFont="1" applyFill="1" applyBorder="1" applyAlignment="1">
      <alignment horizontal="left" vertical="top" shrinkToFit="1"/>
    </xf>
    <xf numFmtId="49" fontId="0" fillId="34" borderId="12" xfId="0" applyNumberFormat="1" applyFont="1" applyFill="1" applyBorder="1" applyAlignment="1">
      <alignment horizontal="center" vertical="center" wrapText="1" shrinkToFit="1"/>
    </xf>
    <xf numFmtId="0" fontId="11" fillId="35" borderId="15" xfId="0" applyNumberFormat="1" applyFont="1" applyFill="1" applyBorder="1" applyAlignment="1" applyProtection="1">
      <alignment horizontal="left" vertical="center" wrapText="1" shrinkToFit="1"/>
      <protection locked="0"/>
    </xf>
    <xf numFmtId="0" fontId="11" fillId="35" borderId="15" xfId="0" applyNumberFormat="1" applyFont="1" applyFill="1" applyBorder="1" applyAlignment="1" applyProtection="1">
      <alignment horizontal="center" vertical="center" wrapText="1" shrinkToFit="1"/>
      <protection locked="0"/>
    </xf>
    <xf numFmtId="0" fontId="11" fillId="36" borderId="15" xfId="0" applyNumberFormat="1" applyFont="1" applyFill="1" applyBorder="1" applyAlignment="1" applyProtection="1">
      <alignment horizontal="right" vertical="center" wrapText="1" shrinkToFit="1"/>
      <protection locked="0"/>
    </xf>
    <xf numFmtId="0" fontId="11" fillId="36" borderId="15" xfId="0" applyNumberFormat="1" applyFont="1" applyFill="1" applyBorder="1" applyAlignment="1" applyProtection="1">
      <alignment horizontal="center" vertical="center" wrapText="1" shrinkToFit="1"/>
      <protection locked="0"/>
    </xf>
    <xf numFmtId="14" fontId="11" fillId="36" borderId="15" xfId="0" applyNumberFormat="1" applyFont="1" applyFill="1" applyBorder="1" applyAlignment="1" applyProtection="1">
      <alignment horizontal="right" vertical="center" wrapText="1" shrinkToFit="1"/>
      <protection locked="0"/>
    </xf>
    <xf numFmtId="0" fontId="11" fillId="36" borderId="17" xfId="0" applyNumberFormat="1" applyFont="1" applyFill="1" applyBorder="1" applyAlignment="1" applyProtection="1">
      <alignment horizontal="right" vertical="center" wrapText="1" shrinkToFit="1"/>
      <protection locked="0"/>
    </xf>
    <xf numFmtId="174" fontId="0" fillId="35" borderId="12" xfId="0" applyNumberFormat="1" applyFont="1" applyFill="1" applyBorder="1" applyAlignment="1">
      <alignment vertical="top"/>
    </xf>
    <xf numFmtId="0" fontId="12" fillId="0" borderId="12" xfId="0" applyFont="1" applyBorder="1" applyAlignment="1">
      <alignment wrapText="1"/>
    </xf>
    <xf numFmtId="0" fontId="15" fillId="36" borderId="18" xfId="0" applyNumberFormat="1" applyFont="1" applyFill="1" applyBorder="1" applyAlignment="1" applyProtection="1">
      <alignment horizontal="center" vertical="center" wrapText="1" shrinkToFit="1"/>
      <protection locked="0"/>
    </xf>
    <xf numFmtId="0" fontId="12" fillId="0" borderId="12" xfId="0" applyFont="1" applyBorder="1" applyAlignment="1">
      <alignment horizontal="justify" vertical="center"/>
    </xf>
    <xf numFmtId="0" fontId="12" fillId="0" borderId="12" xfId="0" applyFont="1" applyBorder="1" applyAlignment="1">
      <alignment horizontal="justify" vertical="center" wrapText="1"/>
    </xf>
    <xf numFmtId="174" fontId="0" fillId="35" borderId="12" xfId="0" applyNumberFormat="1" applyFill="1" applyBorder="1" applyAlignment="1">
      <alignment/>
    </xf>
    <xf numFmtId="174" fontId="0" fillId="35" borderId="12" xfId="0" applyNumberFormat="1" applyFill="1" applyBorder="1" applyAlignment="1">
      <alignment/>
    </xf>
    <xf numFmtId="0" fontId="0" fillId="34" borderId="12" xfId="0" applyNumberFormat="1" applyFont="1" applyFill="1" applyBorder="1" applyAlignment="1">
      <alignment horizontal="right" shrinkToFit="1"/>
    </xf>
    <xf numFmtId="0" fontId="11" fillId="36" borderId="20" xfId="0" applyNumberFormat="1" applyFont="1" applyFill="1" applyBorder="1" applyAlignment="1" applyProtection="1">
      <alignment horizontal="left" vertical="center" wrapText="1" shrinkToFit="1"/>
      <protection locked="0"/>
    </xf>
    <xf numFmtId="0" fontId="15" fillId="36" borderId="16" xfId="0" applyNumberFormat="1" applyFont="1" applyFill="1" applyBorder="1" applyAlignment="1" applyProtection="1">
      <alignment horizontal="center" vertical="center" wrapText="1" shrinkToFit="1"/>
      <protection locked="0"/>
    </xf>
    <xf numFmtId="0" fontId="11" fillId="36" borderId="13" xfId="0" applyNumberFormat="1" applyFont="1" applyFill="1" applyBorder="1" applyAlignment="1" applyProtection="1">
      <alignment horizontal="left" vertical="center" wrapText="1" shrinkToFit="1"/>
      <protection locked="0"/>
    </xf>
    <xf numFmtId="0" fontId="15" fillId="36" borderId="12" xfId="0" applyNumberFormat="1" applyFont="1" applyFill="1" applyBorder="1" applyAlignment="1" applyProtection="1">
      <alignment horizontal="center" vertical="center" wrapText="1" shrinkToFit="1"/>
      <protection locked="0"/>
    </xf>
    <xf numFmtId="14" fontId="11" fillId="36" borderId="21" xfId="0" applyNumberFormat="1" applyFont="1" applyFill="1" applyBorder="1" applyAlignment="1" applyProtection="1">
      <alignment horizontal="right" vertical="center" wrapText="1" shrinkToFit="1"/>
      <protection locked="0"/>
    </xf>
    <xf numFmtId="0" fontId="8" fillId="0" borderId="12" xfId="0" applyFont="1" applyBorder="1" applyAlignment="1">
      <alignment horizontal="justify" vertical="center" wrapText="1"/>
    </xf>
    <xf numFmtId="0" fontId="11" fillId="36" borderId="11" xfId="0" applyNumberFormat="1" applyFont="1" applyFill="1" applyBorder="1" applyAlignment="1" applyProtection="1">
      <alignment horizontal="right" vertical="center" wrapText="1" shrinkToFit="1"/>
      <protection locked="0"/>
    </xf>
    <xf numFmtId="0" fontId="8" fillId="0" borderId="0" xfId="0" applyFont="1" applyAlignment="1">
      <alignment wrapText="1"/>
    </xf>
    <xf numFmtId="0" fontId="14" fillId="35" borderId="12" xfId="0" applyFont="1" applyFill="1" applyBorder="1" applyAlignment="1">
      <alignment horizontal="justify" vertical="center" wrapText="1"/>
    </xf>
    <xf numFmtId="0" fontId="15" fillId="36" borderId="11" xfId="0" applyNumberFormat="1" applyFont="1" applyFill="1" applyBorder="1" applyAlignment="1" applyProtection="1">
      <alignment horizontal="center" vertical="center" wrapText="1" shrinkToFit="1"/>
      <protection locked="0"/>
    </xf>
    <xf numFmtId="0" fontId="11" fillId="36" borderId="14" xfId="0" applyNumberFormat="1" applyFont="1" applyFill="1" applyBorder="1" applyAlignment="1" applyProtection="1">
      <alignment horizontal="right" vertical="center" wrapText="1" shrinkToFit="1"/>
      <protection locked="0"/>
    </xf>
    <xf numFmtId="14" fontId="11" fillId="36" borderId="12" xfId="0" applyNumberFormat="1" applyFont="1" applyFill="1" applyBorder="1" applyAlignment="1" applyProtection="1">
      <alignment horizontal="left" vertical="center" wrapText="1" shrinkToFit="1"/>
      <protection locked="0"/>
    </xf>
    <xf numFmtId="49" fontId="0" fillId="33" borderId="12" xfId="0" applyNumberFormat="1" applyFont="1" applyFill="1" applyBorder="1" applyAlignment="1">
      <alignment horizontal="center" vertical="top" wrapText="1" shrinkToFit="1"/>
    </xf>
    <xf numFmtId="0" fontId="11" fillId="36" borderId="16" xfId="0" applyNumberFormat="1" applyFont="1" applyFill="1" applyBorder="1" applyAlignment="1" applyProtection="1">
      <alignment horizontal="left" vertical="top" wrapText="1" shrinkToFit="1"/>
      <protection locked="0"/>
    </xf>
    <xf numFmtId="0" fontId="11" fillId="36" borderId="12" xfId="0" applyNumberFormat="1" applyFont="1" applyFill="1" applyBorder="1" applyAlignment="1" applyProtection="1">
      <alignment horizontal="left" vertical="top" wrapText="1" shrinkToFit="1"/>
      <protection locked="0"/>
    </xf>
    <xf numFmtId="0" fontId="0" fillId="35" borderId="12" xfId="0" applyNumberFormat="1" applyFont="1" applyFill="1" applyBorder="1" applyAlignment="1">
      <alignment horizontal="left" vertical="top" wrapText="1" shrinkToFit="1"/>
    </xf>
    <xf numFmtId="43" fontId="0" fillId="35" borderId="0" xfId="61" applyFont="1" applyFill="1" applyAlignment="1">
      <alignment/>
    </xf>
    <xf numFmtId="0" fontId="11" fillId="36" borderId="15" xfId="0" applyNumberFormat="1" applyFont="1" applyFill="1" applyBorder="1" applyAlignment="1" applyProtection="1">
      <alignment horizontal="right" vertical="top" wrapText="1" shrinkToFit="1"/>
      <protection locked="0"/>
    </xf>
    <xf numFmtId="174" fontId="0" fillId="35" borderId="14" xfId="0" applyNumberFormat="1" applyFont="1" applyFill="1" applyBorder="1" applyAlignment="1">
      <alignment vertical="top" shrinkToFit="1"/>
    </xf>
    <xf numFmtId="175" fontId="0" fillId="35" borderId="12" xfId="0" applyNumberFormat="1" applyFont="1" applyFill="1" applyBorder="1" applyAlignment="1">
      <alignment vertical="top"/>
    </xf>
    <xf numFmtId="0" fontId="0" fillId="35" borderId="12" xfId="0" applyFill="1" applyBorder="1" applyAlignment="1">
      <alignment/>
    </xf>
    <xf numFmtId="174" fontId="0" fillId="35" borderId="12" xfId="0" applyNumberFormat="1" applyFont="1" applyFill="1" applyBorder="1" applyAlignment="1">
      <alignment horizontal="right" shrinkToFit="1"/>
    </xf>
    <xf numFmtId="174" fontId="0" fillId="35" borderId="12" xfId="0" applyNumberFormat="1" applyFont="1" applyFill="1" applyBorder="1" applyAlignment="1">
      <alignment shrinkToFit="1"/>
    </xf>
    <xf numFmtId="0" fontId="14" fillId="35" borderId="0" xfId="0" applyFont="1" applyFill="1" applyAlignment="1">
      <alignment vertical="top" wrapText="1"/>
    </xf>
    <xf numFmtId="14" fontId="0" fillId="33" borderId="12" xfId="0" applyNumberFormat="1" applyFont="1" applyFill="1" applyBorder="1" applyAlignment="1">
      <alignment horizontal="left" vertical="top" wrapText="1" shrinkToFit="1"/>
    </xf>
    <xf numFmtId="174" fontId="48" fillId="35" borderId="12" xfId="0" applyNumberFormat="1" applyFont="1" applyFill="1" applyBorder="1" applyAlignment="1">
      <alignment vertical="top" wrapText="1" shrinkToFit="1"/>
    </xf>
    <xf numFmtId="0" fontId="50" fillId="36" borderId="12" xfId="0" applyNumberFormat="1" applyFont="1" applyFill="1" applyBorder="1" applyAlignment="1" applyProtection="1">
      <alignment horizontal="right" vertical="center" wrapText="1" shrinkToFit="1"/>
      <protection locked="0"/>
    </xf>
    <xf numFmtId="174" fontId="0" fillId="35" borderId="12" xfId="0" applyNumberFormat="1" applyFont="1" applyFill="1" applyBorder="1" applyAlignment="1">
      <alignment vertical="top" wrapText="1" shrinkToFit="1"/>
    </xf>
    <xf numFmtId="0" fontId="0" fillId="35" borderId="12" xfId="0" applyNumberFormat="1" applyFill="1" applyBorder="1" applyAlignment="1">
      <alignment horizontal="left" vertical="top" wrapText="1"/>
    </xf>
    <xf numFmtId="0" fontId="0" fillId="35" borderId="12" xfId="0" applyFont="1" applyFill="1" applyBorder="1" applyAlignment="1">
      <alignment/>
    </xf>
    <xf numFmtId="0" fontId="12" fillId="36" borderId="15" xfId="0" applyNumberFormat="1" applyFont="1" applyFill="1" applyBorder="1" applyAlignment="1" applyProtection="1">
      <alignment horizontal="left" vertical="top" wrapText="1" shrinkToFit="1"/>
      <protection locked="0"/>
    </xf>
    <xf numFmtId="0" fontId="0" fillId="35" borderId="12" xfId="0" applyNumberFormat="1" applyFont="1" applyFill="1" applyBorder="1" applyAlignment="1">
      <alignment horizontal="left" vertical="top" wrapText="1"/>
    </xf>
    <xf numFmtId="179" fontId="0" fillId="35" borderId="0" xfId="61" applyNumberFormat="1" applyFont="1" applyFill="1" applyAlignment="1">
      <alignment/>
    </xf>
    <xf numFmtId="0" fontId="8" fillId="33" borderId="22"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5" borderId="21" xfId="0" applyFont="1" applyFill="1" applyBorder="1" applyAlignment="1">
      <alignment horizontal="center" vertical="center" wrapText="1"/>
    </xf>
    <xf numFmtId="0" fontId="8" fillId="35" borderId="11" xfId="0" applyFont="1" applyFill="1" applyBorder="1" applyAlignment="1">
      <alignment horizontal="center" vertical="center" wrapText="1"/>
    </xf>
    <xf numFmtId="0" fontId="8" fillId="33" borderId="0" xfId="0" applyFont="1" applyFill="1" applyAlignment="1">
      <alignment wrapText="1"/>
    </xf>
    <xf numFmtId="0" fontId="9" fillId="33" borderId="0" xfId="0" applyFont="1" applyFill="1" applyAlignment="1">
      <alignment horizontal="center" vertical="center"/>
    </xf>
    <xf numFmtId="0" fontId="10" fillId="33" borderId="23" xfId="0" applyFont="1" applyFill="1" applyBorder="1" applyAlignment="1">
      <alignment horizontal="center" wrapText="1"/>
    </xf>
    <xf numFmtId="0" fontId="8" fillId="33" borderId="24"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8" fillId="33" borderId="26" xfId="0" applyFont="1" applyFill="1" applyBorder="1" applyAlignment="1">
      <alignment horizontal="center" vertical="center" wrapText="1"/>
    </xf>
    <xf numFmtId="0" fontId="8" fillId="33" borderId="27"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28" xfId="0" applyFont="1" applyFill="1" applyBorder="1" applyAlignment="1">
      <alignment horizontal="center" vertical="center" wrapText="1"/>
    </xf>
    <xf numFmtId="0" fontId="8" fillId="33" borderId="23" xfId="0" applyFont="1" applyFill="1" applyBorder="1" applyAlignment="1">
      <alignment horizontal="center" vertical="center" wrapText="1"/>
    </xf>
    <xf numFmtId="0" fontId="8" fillId="33" borderId="29"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30"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8" fillId="35" borderId="22"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_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79"/>
  <sheetViews>
    <sheetView tabSelected="1" zoomScale="60" zoomScaleNormal="60" zoomScalePageLayoutView="0" workbookViewId="0" topLeftCell="A1">
      <pane xSplit="4" ySplit="7" topLeftCell="H71" activePane="bottomRight" state="frozen"/>
      <selection pane="topLeft" activeCell="A1" sqref="A1"/>
      <selection pane="topRight" activeCell="E1" sqref="E1"/>
      <selection pane="bottomLeft" activeCell="A8" sqref="A8"/>
      <selection pane="bottomRight" activeCell="B4" sqref="B4:D6"/>
    </sheetView>
  </sheetViews>
  <sheetFormatPr defaultColWidth="9.00390625" defaultRowHeight="12.75"/>
  <cols>
    <col min="1" max="1" width="2.75390625" style="0" customWidth="1"/>
    <col min="3" max="3" width="29.125" style="0" customWidth="1"/>
    <col min="4" max="4" width="11.875" style="0" customWidth="1"/>
    <col min="5" max="5" width="10.375" style="0" customWidth="1"/>
    <col min="6" max="6" width="24.375" style="0" customWidth="1"/>
    <col min="7" max="7" width="13.75390625" style="0" customWidth="1"/>
    <col min="8" max="8" width="14.875" style="0" customWidth="1"/>
    <col min="9" max="9" width="23.375" style="0" customWidth="1"/>
    <col min="10" max="10" width="12.875" style="0" customWidth="1"/>
    <col min="11" max="11" width="13.375" style="0" customWidth="1"/>
    <col min="12" max="12" width="34.25390625" style="0" customWidth="1"/>
    <col min="13" max="13" width="13.875" style="0" customWidth="1"/>
    <col min="14" max="14" width="14.25390625" style="0" customWidth="1"/>
    <col min="15" max="15" width="12.375" style="33" customWidth="1"/>
    <col min="16" max="16" width="12.875" style="33" customWidth="1"/>
    <col min="17" max="18" width="16.625" style="33" customWidth="1"/>
    <col min="19" max="19" width="15.75390625" style="33" customWidth="1"/>
    <col min="20" max="20" width="17.125" style="33" customWidth="1"/>
    <col min="21" max="21" width="8.875" style="0" customWidth="1"/>
  </cols>
  <sheetData>
    <row r="1" spans="1:22" ht="30.75" customHeight="1">
      <c r="A1" s="1"/>
      <c r="B1" s="2"/>
      <c r="C1" s="3"/>
      <c r="D1" s="3"/>
      <c r="E1" s="3"/>
      <c r="F1" s="3"/>
      <c r="G1" s="3"/>
      <c r="H1" s="3"/>
      <c r="I1" s="3"/>
      <c r="J1" s="3"/>
      <c r="K1" s="3"/>
      <c r="L1" s="3"/>
      <c r="M1" s="3"/>
      <c r="N1" s="3"/>
      <c r="O1" s="35"/>
      <c r="P1" s="139"/>
      <c r="Q1" s="139"/>
      <c r="R1" s="139"/>
      <c r="S1" s="139"/>
      <c r="T1" s="139"/>
      <c r="U1" s="139"/>
      <c r="V1" t="s">
        <v>0</v>
      </c>
    </row>
    <row r="2" spans="1:22" ht="20.25">
      <c r="A2" s="1"/>
      <c r="B2" s="2"/>
      <c r="C2" s="3"/>
      <c r="D2" s="3"/>
      <c r="E2" s="140"/>
      <c r="F2" s="140"/>
      <c r="G2" s="140"/>
      <c r="H2" s="140"/>
      <c r="I2" s="140"/>
      <c r="J2" s="140"/>
      <c r="K2" s="140"/>
      <c r="L2" s="140"/>
      <c r="M2" s="140"/>
      <c r="N2" s="140"/>
      <c r="O2" s="140"/>
      <c r="P2" s="139"/>
      <c r="Q2" s="139"/>
      <c r="R2" s="139"/>
      <c r="S2" s="139"/>
      <c r="T2" s="139"/>
      <c r="U2" s="139"/>
      <c r="V2" t="s">
        <v>0</v>
      </c>
    </row>
    <row r="3" spans="1:22" ht="18" customHeight="1">
      <c r="A3" s="1"/>
      <c r="B3" s="141" t="s">
        <v>519</v>
      </c>
      <c r="C3" s="141"/>
      <c r="D3" s="141"/>
      <c r="E3" s="141"/>
      <c r="F3" s="141"/>
      <c r="G3" s="141"/>
      <c r="H3" s="141"/>
      <c r="I3" s="141"/>
      <c r="J3" s="141"/>
      <c r="K3" s="141"/>
      <c r="L3" s="141"/>
      <c r="M3" s="141"/>
      <c r="N3" s="141"/>
      <c r="O3" s="141"/>
      <c r="P3" s="141"/>
      <c r="Q3" s="141"/>
      <c r="R3" s="141"/>
      <c r="S3" s="141"/>
      <c r="T3" s="141"/>
      <c r="U3" s="141"/>
      <c r="V3" t="s">
        <v>0</v>
      </c>
    </row>
    <row r="4" spans="1:22" ht="12.75">
      <c r="A4" s="4"/>
      <c r="B4" s="142" t="s">
        <v>1</v>
      </c>
      <c r="C4" s="143"/>
      <c r="D4" s="144"/>
      <c r="E4" s="151" t="s">
        <v>2</v>
      </c>
      <c r="F4" s="154" t="s">
        <v>34</v>
      </c>
      <c r="G4" s="135"/>
      <c r="H4" s="135"/>
      <c r="I4" s="135"/>
      <c r="J4" s="135"/>
      <c r="K4" s="135"/>
      <c r="L4" s="135"/>
      <c r="M4" s="135"/>
      <c r="N4" s="136"/>
      <c r="O4" s="137" t="s">
        <v>3</v>
      </c>
      <c r="P4" s="155"/>
      <c r="Q4" s="155"/>
      <c r="R4" s="155"/>
      <c r="S4" s="155"/>
      <c r="T4" s="138"/>
      <c r="U4" s="151" t="s">
        <v>4</v>
      </c>
      <c r="V4" t="s">
        <v>0</v>
      </c>
    </row>
    <row r="5" spans="1:22" ht="12.75" customHeight="1">
      <c r="A5" s="4"/>
      <c r="B5" s="145"/>
      <c r="C5" s="146"/>
      <c r="D5" s="147"/>
      <c r="E5" s="152"/>
      <c r="F5" s="135" t="s">
        <v>35</v>
      </c>
      <c r="G5" s="135"/>
      <c r="H5" s="136"/>
      <c r="I5" s="135" t="s">
        <v>36</v>
      </c>
      <c r="J5" s="135"/>
      <c r="K5" s="136"/>
      <c r="L5" s="135" t="s">
        <v>37</v>
      </c>
      <c r="M5" s="135"/>
      <c r="N5" s="136"/>
      <c r="O5" s="137" t="s">
        <v>5</v>
      </c>
      <c r="P5" s="138"/>
      <c r="Q5" s="29" t="s">
        <v>6</v>
      </c>
      <c r="R5" s="29" t="s">
        <v>7</v>
      </c>
      <c r="S5" s="137" t="s">
        <v>8</v>
      </c>
      <c r="T5" s="138"/>
      <c r="U5" s="152"/>
      <c r="V5" t="s">
        <v>0</v>
      </c>
    </row>
    <row r="6" spans="1:22" ht="115.5" customHeight="1">
      <c r="A6" s="4"/>
      <c r="B6" s="148"/>
      <c r="C6" s="149"/>
      <c r="D6" s="150"/>
      <c r="E6" s="153"/>
      <c r="F6" s="5" t="s">
        <v>9</v>
      </c>
      <c r="G6" s="6" t="s">
        <v>10</v>
      </c>
      <c r="H6" s="6" t="s">
        <v>11</v>
      </c>
      <c r="I6" s="6" t="s">
        <v>9</v>
      </c>
      <c r="J6" s="6" t="s">
        <v>10</v>
      </c>
      <c r="K6" s="6" t="s">
        <v>11</v>
      </c>
      <c r="L6" s="6" t="s">
        <v>9</v>
      </c>
      <c r="M6" s="6" t="s">
        <v>10</v>
      </c>
      <c r="N6" s="6" t="s">
        <v>11</v>
      </c>
      <c r="O6" s="31" t="s">
        <v>12</v>
      </c>
      <c r="P6" s="31" t="s">
        <v>13</v>
      </c>
      <c r="Q6" s="30" t="s">
        <v>14</v>
      </c>
      <c r="R6" s="30" t="s">
        <v>14</v>
      </c>
      <c r="S6" s="31" t="s">
        <v>15</v>
      </c>
      <c r="T6" s="31" t="s">
        <v>16</v>
      </c>
      <c r="U6" s="153"/>
      <c r="V6" t="s">
        <v>0</v>
      </c>
    </row>
    <row r="7" spans="1:22" ht="12.75">
      <c r="A7" s="4"/>
      <c r="B7" s="6" t="s">
        <v>17</v>
      </c>
      <c r="C7" s="6" t="s">
        <v>18</v>
      </c>
      <c r="D7" s="6" t="s">
        <v>19</v>
      </c>
      <c r="E7" s="6" t="s">
        <v>20</v>
      </c>
      <c r="F7" s="5" t="s">
        <v>21</v>
      </c>
      <c r="G7" s="6" t="s">
        <v>22</v>
      </c>
      <c r="H7" s="6" t="s">
        <v>23</v>
      </c>
      <c r="I7" s="6" t="s">
        <v>24</v>
      </c>
      <c r="J7" s="6" t="s">
        <v>25</v>
      </c>
      <c r="K7" s="6" t="s">
        <v>26</v>
      </c>
      <c r="L7" s="6" t="s">
        <v>27</v>
      </c>
      <c r="M7" s="6" t="s">
        <v>28</v>
      </c>
      <c r="N7" s="6" t="s">
        <v>29</v>
      </c>
      <c r="O7" s="31" t="s">
        <v>30</v>
      </c>
      <c r="P7" s="31" t="s">
        <v>31</v>
      </c>
      <c r="Q7" s="31" t="s">
        <v>32</v>
      </c>
      <c r="R7" s="31" t="s">
        <v>33</v>
      </c>
      <c r="S7" s="31" t="s">
        <v>38</v>
      </c>
      <c r="T7" s="31" t="s">
        <v>39</v>
      </c>
      <c r="U7" s="6" t="s">
        <v>40</v>
      </c>
      <c r="V7" t="s">
        <v>0</v>
      </c>
    </row>
    <row r="8" spans="1:27" ht="31.5" customHeight="1">
      <c r="A8" s="7"/>
      <c r="B8" s="12" t="s">
        <v>156</v>
      </c>
      <c r="C8" s="11" t="s">
        <v>43</v>
      </c>
      <c r="D8" s="9" t="s">
        <v>42</v>
      </c>
      <c r="E8" s="13" t="s">
        <v>41</v>
      </c>
      <c r="F8" s="8"/>
      <c r="G8" s="8"/>
      <c r="H8" s="8"/>
      <c r="I8" s="8"/>
      <c r="J8" s="8"/>
      <c r="K8" s="8"/>
      <c r="L8" s="8"/>
      <c r="M8" s="8"/>
      <c r="N8" s="8"/>
      <c r="O8" s="28">
        <f aca="true" t="shared" si="0" ref="O8:T8">O72</f>
        <v>1991668</v>
      </c>
      <c r="P8" s="28">
        <f t="shared" si="0"/>
        <v>1903137</v>
      </c>
      <c r="Q8" s="28">
        <f t="shared" si="0"/>
        <v>1501183</v>
      </c>
      <c r="R8" s="28">
        <f t="shared" si="0"/>
        <v>1476941</v>
      </c>
      <c r="S8" s="28">
        <f t="shared" si="0"/>
        <v>1477700</v>
      </c>
      <c r="T8" s="28">
        <f t="shared" si="0"/>
        <v>1477700</v>
      </c>
      <c r="U8" s="8"/>
      <c r="V8" s="26"/>
      <c r="W8" s="26"/>
      <c r="X8" s="26"/>
      <c r="Y8" s="26"/>
      <c r="Z8" s="26"/>
      <c r="AA8" s="26"/>
    </row>
    <row r="9" spans="1:22" ht="106.5" customHeight="1">
      <c r="A9" s="7"/>
      <c r="B9" s="12" t="s">
        <v>157</v>
      </c>
      <c r="C9" s="11" t="s">
        <v>45</v>
      </c>
      <c r="D9" s="9" t="s">
        <v>44</v>
      </c>
      <c r="E9" s="13" t="s">
        <v>41</v>
      </c>
      <c r="F9" s="8"/>
      <c r="G9" s="8"/>
      <c r="H9" s="8"/>
      <c r="I9" s="8"/>
      <c r="J9" s="8"/>
      <c r="K9" s="8"/>
      <c r="L9" s="8"/>
      <c r="M9" s="8"/>
      <c r="N9" s="10"/>
      <c r="O9" s="28">
        <f aca="true" t="shared" si="1" ref="O9:T9">O10+O11+O12+O13+O14+O15+O16+O17+O18+O19+O20+O21+O22+O23+O24+O25+O26+O27+O29+O30+O31+O32+O33+O34+O35+O38+O39+O41+O42+O36+O28</f>
        <v>1222045</v>
      </c>
      <c r="P9" s="28">
        <f t="shared" si="1"/>
        <v>1157990</v>
      </c>
      <c r="Q9" s="28">
        <f t="shared" si="1"/>
        <v>570843</v>
      </c>
      <c r="R9" s="28">
        <f t="shared" si="1"/>
        <v>558535</v>
      </c>
      <c r="S9" s="28">
        <f t="shared" si="1"/>
        <v>549051</v>
      </c>
      <c r="T9" s="28">
        <f t="shared" si="1"/>
        <v>549051</v>
      </c>
      <c r="U9" s="8"/>
      <c r="V9" t="s">
        <v>0</v>
      </c>
    </row>
    <row r="10" spans="1:22" ht="409.5" customHeight="1">
      <c r="A10" s="7"/>
      <c r="B10" s="12" t="s">
        <v>158</v>
      </c>
      <c r="C10" s="11" t="s">
        <v>50</v>
      </c>
      <c r="D10" s="9" t="s">
        <v>46</v>
      </c>
      <c r="E10" s="21" t="s">
        <v>208</v>
      </c>
      <c r="F10" s="14" t="s">
        <v>47</v>
      </c>
      <c r="G10" s="14" t="s">
        <v>48</v>
      </c>
      <c r="H10" s="14" t="s">
        <v>49</v>
      </c>
      <c r="I10" s="37" t="s">
        <v>211</v>
      </c>
      <c r="J10" s="37"/>
      <c r="K10" s="37" t="s">
        <v>414</v>
      </c>
      <c r="L10" s="48" t="s">
        <v>459</v>
      </c>
      <c r="M10" s="37" t="s">
        <v>415</v>
      </c>
      <c r="N10" s="37" t="s">
        <v>212</v>
      </c>
      <c r="O10" s="28">
        <f>97903+870-414-11488-2273</f>
        <v>84598</v>
      </c>
      <c r="P10" s="28">
        <v>83813</v>
      </c>
      <c r="Q10" s="28">
        <f>100367-12108-2743</f>
        <v>85516</v>
      </c>
      <c r="R10" s="28">
        <f>108493-12463-2743</f>
        <v>93287</v>
      </c>
      <c r="S10" s="28">
        <f>107191-12463-2743</f>
        <v>91985</v>
      </c>
      <c r="T10" s="28">
        <f>107191-12463-2743</f>
        <v>91985</v>
      </c>
      <c r="U10" s="8"/>
      <c r="V10" t="s">
        <v>0</v>
      </c>
    </row>
    <row r="11" spans="1:22" ht="345" customHeight="1">
      <c r="A11" s="7"/>
      <c r="B11" s="12" t="s">
        <v>159</v>
      </c>
      <c r="C11" s="11" t="s">
        <v>53</v>
      </c>
      <c r="D11" s="9" t="s">
        <v>51</v>
      </c>
      <c r="E11" s="21" t="s">
        <v>461</v>
      </c>
      <c r="F11" s="14" t="s">
        <v>47</v>
      </c>
      <c r="G11" s="14" t="s">
        <v>52</v>
      </c>
      <c r="H11" s="14" t="s">
        <v>49</v>
      </c>
      <c r="I11" s="8"/>
      <c r="J11" s="8"/>
      <c r="K11" s="8"/>
      <c r="L11" s="48" t="s">
        <v>416</v>
      </c>
      <c r="M11" s="37" t="s">
        <v>417</v>
      </c>
      <c r="N11" s="37" t="s">
        <v>213</v>
      </c>
      <c r="O11" s="28">
        <f>49258-4334+9408</f>
        <v>54332</v>
      </c>
      <c r="P11" s="28">
        <f>44739+7732</f>
        <v>52471</v>
      </c>
      <c r="Q11" s="28">
        <f>42644+1691-15+10203</f>
        <v>54523</v>
      </c>
      <c r="R11" s="28">
        <f>43575+791-32+8894</f>
        <v>53228</v>
      </c>
      <c r="S11" s="28">
        <f>43575-32+6735</f>
        <v>50278</v>
      </c>
      <c r="T11" s="28">
        <f>43575-32+6735</f>
        <v>50278</v>
      </c>
      <c r="U11" s="8"/>
      <c r="V11" t="s">
        <v>0</v>
      </c>
    </row>
    <row r="12" spans="1:22" ht="272.25" customHeight="1">
      <c r="A12" s="7"/>
      <c r="B12" s="12" t="s">
        <v>160</v>
      </c>
      <c r="C12" s="11" t="s">
        <v>57</v>
      </c>
      <c r="D12" s="9" t="s">
        <v>54</v>
      </c>
      <c r="E12" s="13" t="s">
        <v>55</v>
      </c>
      <c r="F12" s="14" t="s">
        <v>47</v>
      </c>
      <c r="G12" s="14" t="s">
        <v>56</v>
      </c>
      <c r="H12" s="14" t="s">
        <v>49</v>
      </c>
      <c r="I12" s="8"/>
      <c r="J12" s="8"/>
      <c r="K12" s="8"/>
      <c r="L12" s="48" t="s">
        <v>418</v>
      </c>
      <c r="M12" s="37"/>
      <c r="N12" s="37"/>
      <c r="O12" s="28">
        <v>600</v>
      </c>
      <c r="P12" s="28">
        <v>600</v>
      </c>
      <c r="Q12" s="28">
        <v>600</v>
      </c>
      <c r="R12" s="28">
        <v>600</v>
      </c>
      <c r="S12" s="28">
        <v>600</v>
      </c>
      <c r="T12" s="28">
        <v>600</v>
      </c>
      <c r="U12" s="8"/>
      <c r="V12" t="s">
        <v>0</v>
      </c>
    </row>
    <row r="13" spans="1:22" ht="185.25" customHeight="1">
      <c r="A13" s="7"/>
      <c r="B13" s="12" t="s">
        <v>161</v>
      </c>
      <c r="C13" s="11" t="s">
        <v>59</v>
      </c>
      <c r="D13" s="9" t="s">
        <v>58</v>
      </c>
      <c r="E13" s="13"/>
      <c r="F13" s="14"/>
      <c r="G13" s="14"/>
      <c r="H13" s="14"/>
      <c r="I13" s="8"/>
      <c r="J13" s="8"/>
      <c r="K13" s="8"/>
      <c r="L13" s="8"/>
      <c r="M13" s="8"/>
      <c r="N13" s="8"/>
      <c r="O13" s="28"/>
      <c r="P13" s="28"/>
      <c r="Q13" s="28"/>
      <c r="R13" s="28"/>
      <c r="S13" s="28"/>
      <c r="T13" s="28"/>
      <c r="U13" s="8"/>
      <c r="V13" t="s">
        <v>0</v>
      </c>
    </row>
    <row r="14" spans="1:22" ht="145.5" customHeight="1">
      <c r="A14" s="7"/>
      <c r="B14" s="12" t="s">
        <v>162</v>
      </c>
      <c r="C14" s="11" t="s">
        <v>62</v>
      </c>
      <c r="D14" s="9" t="s">
        <v>60</v>
      </c>
      <c r="E14" s="21" t="s">
        <v>195</v>
      </c>
      <c r="F14" s="14" t="s">
        <v>47</v>
      </c>
      <c r="G14" s="14" t="s">
        <v>61</v>
      </c>
      <c r="H14" s="14" t="s">
        <v>49</v>
      </c>
      <c r="I14" s="8"/>
      <c r="J14" s="8"/>
      <c r="K14" s="8"/>
      <c r="L14" s="48" t="s">
        <v>502</v>
      </c>
      <c r="M14" s="37"/>
      <c r="N14" s="38" t="s">
        <v>243</v>
      </c>
      <c r="O14" s="28">
        <v>1431</v>
      </c>
      <c r="P14" s="28">
        <v>1388</v>
      </c>
      <c r="Q14" s="28">
        <v>360</v>
      </c>
      <c r="R14" s="28">
        <v>1276</v>
      </c>
      <c r="S14" s="28">
        <v>0</v>
      </c>
      <c r="T14" s="28">
        <v>0</v>
      </c>
      <c r="U14" s="8"/>
      <c r="V14" t="s">
        <v>0</v>
      </c>
    </row>
    <row r="15" spans="1:22" ht="201.75" customHeight="1">
      <c r="A15" s="7"/>
      <c r="B15" s="12" t="s">
        <v>163</v>
      </c>
      <c r="C15" s="11" t="s">
        <v>64</v>
      </c>
      <c r="D15" s="9" t="s">
        <v>63</v>
      </c>
      <c r="E15" s="37" t="s">
        <v>462</v>
      </c>
      <c r="F15" s="37" t="s">
        <v>463</v>
      </c>
      <c r="G15" s="37" t="s">
        <v>464</v>
      </c>
      <c r="H15" s="38" t="s">
        <v>493</v>
      </c>
      <c r="I15" s="37" t="s">
        <v>465</v>
      </c>
      <c r="J15" s="37" t="s">
        <v>466</v>
      </c>
      <c r="K15" s="37" t="s">
        <v>467</v>
      </c>
      <c r="L15" s="37" t="s">
        <v>503</v>
      </c>
      <c r="M15" s="37"/>
      <c r="N15" s="37" t="s">
        <v>468</v>
      </c>
      <c r="O15" s="28">
        <v>11488</v>
      </c>
      <c r="P15" s="28">
        <v>11010</v>
      </c>
      <c r="Q15" s="28">
        <v>12108</v>
      </c>
      <c r="R15" s="28">
        <v>12463</v>
      </c>
      <c r="S15" s="28">
        <v>12463</v>
      </c>
      <c r="T15" s="28">
        <v>12463</v>
      </c>
      <c r="U15" s="8"/>
      <c r="V15" t="s">
        <v>0</v>
      </c>
    </row>
    <row r="16" spans="1:22" ht="194.25" customHeight="1">
      <c r="A16" s="7"/>
      <c r="B16" s="12" t="s">
        <v>164</v>
      </c>
      <c r="C16" s="11" t="s">
        <v>67</v>
      </c>
      <c r="D16" s="9" t="s">
        <v>65</v>
      </c>
      <c r="E16" s="21" t="s">
        <v>205</v>
      </c>
      <c r="F16" s="14" t="s">
        <v>47</v>
      </c>
      <c r="G16" s="14" t="s">
        <v>66</v>
      </c>
      <c r="H16" s="14" t="s">
        <v>49</v>
      </c>
      <c r="I16" s="42" t="s">
        <v>419</v>
      </c>
      <c r="J16" s="43"/>
      <c r="K16" s="44" t="s">
        <v>245</v>
      </c>
      <c r="L16" s="45" t="s">
        <v>491</v>
      </c>
      <c r="M16" s="37" t="s">
        <v>214</v>
      </c>
      <c r="N16" s="37" t="s">
        <v>215</v>
      </c>
      <c r="O16" s="32">
        <f>10638-3056+2700</f>
        <v>10282</v>
      </c>
      <c r="P16" s="28">
        <v>5701</v>
      </c>
      <c r="Q16" s="32">
        <v>14007</v>
      </c>
      <c r="R16" s="32">
        <v>3426</v>
      </c>
      <c r="S16" s="32">
        <v>3426</v>
      </c>
      <c r="T16" s="32">
        <v>3426</v>
      </c>
      <c r="U16" s="8"/>
      <c r="V16" t="s">
        <v>0</v>
      </c>
    </row>
    <row r="17" spans="1:22" ht="192.75" customHeight="1">
      <c r="A17" s="7"/>
      <c r="B17" s="12" t="s">
        <v>165</v>
      </c>
      <c r="C17" s="11" t="s">
        <v>70</v>
      </c>
      <c r="D17" s="9" t="s">
        <v>68</v>
      </c>
      <c r="E17" s="13" t="s">
        <v>55</v>
      </c>
      <c r="F17" s="14" t="s">
        <v>47</v>
      </c>
      <c r="G17" s="14" t="s">
        <v>69</v>
      </c>
      <c r="H17" s="14" t="s">
        <v>49</v>
      </c>
      <c r="I17" s="45" t="s">
        <v>509</v>
      </c>
      <c r="J17" s="37"/>
      <c r="K17" s="37" t="s">
        <v>510</v>
      </c>
      <c r="L17" s="45" t="s">
        <v>504</v>
      </c>
      <c r="M17" s="51" t="s">
        <v>420</v>
      </c>
      <c r="N17" s="37" t="s">
        <v>269</v>
      </c>
      <c r="O17" s="28">
        <v>53640</v>
      </c>
      <c r="P17" s="28">
        <v>53044</v>
      </c>
      <c r="Q17" s="28">
        <v>7741</v>
      </c>
      <c r="R17" s="28">
        <v>7266</v>
      </c>
      <c r="S17" s="28">
        <v>4266</v>
      </c>
      <c r="T17" s="28">
        <v>4266</v>
      </c>
      <c r="U17" s="8"/>
      <c r="V17" t="s">
        <v>0</v>
      </c>
    </row>
    <row r="18" spans="1:22" ht="355.5" customHeight="1">
      <c r="A18" s="7"/>
      <c r="B18" s="12" t="s">
        <v>166</v>
      </c>
      <c r="C18" s="11" t="s">
        <v>73</v>
      </c>
      <c r="D18" s="9" t="s">
        <v>71</v>
      </c>
      <c r="E18" s="21" t="s">
        <v>206</v>
      </c>
      <c r="F18" s="14" t="s">
        <v>47</v>
      </c>
      <c r="G18" s="14" t="s">
        <v>72</v>
      </c>
      <c r="H18" s="14" t="s">
        <v>49</v>
      </c>
      <c r="I18" s="45" t="s">
        <v>421</v>
      </c>
      <c r="J18" s="37"/>
      <c r="K18" s="37"/>
      <c r="L18" s="45" t="s">
        <v>258</v>
      </c>
      <c r="M18" s="37" t="s">
        <v>259</v>
      </c>
      <c r="N18" s="37" t="s">
        <v>260</v>
      </c>
      <c r="O18" s="28">
        <f>75262+4334</f>
        <v>79596</v>
      </c>
      <c r="P18" s="28">
        <v>79596</v>
      </c>
      <c r="Q18" s="28">
        <v>27718</v>
      </c>
      <c r="R18" s="28">
        <v>29215</v>
      </c>
      <c r="S18" s="28">
        <v>28950</v>
      </c>
      <c r="T18" s="28">
        <v>28950</v>
      </c>
      <c r="U18" s="8"/>
      <c r="V18" t="s">
        <v>0</v>
      </c>
    </row>
    <row r="19" spans="1:22" ht="194.25" customHeight="1">
      <c r="A19" s="7"/>
      <c r="B19" s="12" t="s">
        <v>167</v>
      </c>
      <c r="C19" s="24" t="s">
        <v>457</v>
      </c>
      <c r="D19" s="9" t="s">
        <v>74</v>
      </c>
      <c r="E19" s="13" t="s">
        <v>75</v>
      </c>
      <c r="F19" s="49" t="s">
        <v>486</v>
      </c>
      <c r="G19" s="49" t="s">
        <v>511</v>
      </c>
      <c r="H19" s="14" t="s">
        <v>49</v>
      </c>
      <c r="I19" s="45" t="s">
        <v>422</v>
      </c>
      <c r="J19" s="37"/>
      <c r="K19" s="37" t="s">
        <v>257</v>
      </c>
      <c r="L19" s="45" t="s">
        <v>505</v>
      </c>
      <c r="M19" s="48" t="s">
        <v>261</v>
      </c>
      <c r="N19" s="37" t="s">
        <v>260</v>
      </c>
      <c r="O19" s="28">
        <f>71259</f>
        <v>71259</v>
      </c>
      <c r="P19" s="28">
        <v>18174</v>
      </c>
      <c r="Q19" s="28">
        <v>600</v>
      </c>
      <c r="R19" s="28">
        <v>300</v>
      </c>
      <c r="S19" s="28">
        <v>300</v>
      </c>
      <c r="T19" s="28">
        <v>300</v>
      </c>
      <c r="U19" s="8"/>
      <c r="V19" t="s">
        <v>0</v>
      </c>
    </row>
    <row r="20" spans="1:22" ht="409.5" customHeight="1">
      <c r="A20" s="7"/>
      <c r="B20" s="12" t="s">
        <v>168</v>
      </c>
      <c r="C20" s="133" t="s">
        <v>79</v>
      </c>
      <c r="D20" s="9" t="s">
        <v>76</v>
      </c>
      <c r="E20" s="13" t="s">
        <v>77</v>
      </c>
      <c r="F20" s="14" t="s">
        <v>47</v>
      </c>
      <c r="G20" s="14" t="s">
        <v>78</v>
      </c>
      <c r="H20" s="14" t="s">
        <v>49</v>
      </c>
      <c r="I20" s="45" t="s">
        <v>218</v>
      </c>
      <c r="J20" s="37"/>
      <c r="K20" s="37"/>
      <c r="L20" s="45" t="s">
        <v>423</v>
      </c>
      <c r="M20" s="48" t="s">
        <v>263</v>
      </c>
      <c r="N20" s="37" t="s">
        <v>219</v>
      </c>
      <c r="O20" s="28">
        <v>3507</v>
      </c>
      <c r="P20" s="28">
        <v>3492</v>
      </c>
      <c r="Q20" s="28">
        <v>3084</v>
      </c>
      <c r="R20" s="28">
        <v>3611</v>
      </c>
      <c r="S20" s="28">
        <v>3611</v>
      </c>
      <c r="T20" s="28">
        <v>3611</v>
      </c>
      <c r="U20" s="40"/>
      <c r="V20" t="s">
        <v>0</v>
      </c>
    </row>
    <row r="21" spans="1:22" ht="243" customHeight="1">
      <c r="A21" s="7"/>
      <c r="B21" s="12" t="s">
        <v>169</v>
      </c>
      <c r="C21" s="11" t="s">
        <v>82</v>
      </c>
      <c r="D21" s="9" t="s">
        <v>80</v>
      </c>
      <c r="E21" s="21" t="s">
        <v>194</v>
      </c>
      <c r="F21" s="14" t="s">
        <v>47</v>
      </c>
      <c r="G21" s="14" t="s">
        <v>81</v>
      </c>
      <c r="H21" s="14" t="s">
        <v>49</v>
      </c>
      <c r="I21" s="45" t="s">
        <v>424</v>
      </c>
      <c r="J21" s="37" t="s">
        <v>220</v>
      </c>
      <c r="K21" s="37" t="s">
        <v>221</v>
      </c>
      <c r="L21" s="45" t="s">
        <v>425</v>
      </c>
      <c r="M21" s="48" t="s">
        <v>264</v>
      </c>
      <c r="N21" s="37" t="s">
        <v>265</v>
      </c>
      <c r="O21" s="50">
        <v>420</v>
      </c>
      <c r="P21" s="28">
        <v>420</v>
      </c>
      <c r="Q21" s="50">
        <v>420</v>
      </c>
      <c r="R21" s="50">
        <v>420</v>
      </c>
      <c r="S21" s="50">
        <v>420</v>
      </c>
      <c r="T21" s="50">
        <v>420</v>
      </c>
      <c r="U21" s="40"/>
      <c r="V21" t="s">
        <v>0</v>
      </c>
    </row>
    <row r="22" spans="1:22" ht="112.5" customHeight="1">
      <c r="A22" s="7"/>
      <c r="B22" s="12" t="s">
        <v>170</v>
      </c>
      <c r="C22" s="11" t="s">
        <v>84</v>
      </c>
      <c r="D22" s="9" t="s">
        <v>83</v>
      </c>
      <c r="E22" s="13"/>
      <c r="F22" s="14"/>
      <c r="G22" s="14"/>
      <c r="H22" s="14"/>
      <c r="I22" s="37"/>
      <c r="J22" s="37"/>
      <c r="K22" s="37"/>
      <c r="L22" s="48"/>
      <c r="M22" s="37"/>
      <c r="N22" s="37"/>
      <c r="O22" s="28"/>
      <c r="P22" s="28"/>
      <c r="Q22" s="28">
        <v>0</v>
      </c>
      <c r="R22" s="28">
        <v>0</v>
      </c>
      <c r="S22" s="28">
        <v>0</v>
      </c>
      <c r="T22" s="28">
        <v>0</v>
      </c>
      <c r="U22" s="8"/>
      <c r="V22" t="s">
        <v>0</v>
      </c>
    </row>
    <row r="23" spans="1:22" ht="216" customHeight="1">
      <c r="A23" s="7"/>
      <c r="B23" s="12" t="s">
        <v>171</v>
      </c>
      <c r="C23" s="11" t="s">
        <v>88</v>
      </c>
      <c r="D23" s="9" t="s">
        <v>85</v>
      </c>
      <c r="E23" s="13" t="s">
        <v>86</v>
      </c>
      <c r="F23" s="14" t="s">
        <v>47</v>
      </c>
      <c r="G23" s="14" t="s">
        <v>87</v>
      </c>
      <c r="H23" s="14" t="s">
        <v>49</v>
      </c>
      <c r="I23" s="45" t="s">
        <v>469</v>
      </c>
      <c r="J23" s="37"/>
      <c r="K23" s="37" t="s">
        <v>223</v>
      </c>
      <c r="L23" s="48"/>
      <c r="M23" s="37"/>
      <c r="N23" s="37"/>
      <c r="O23" s="28">
        <v>5</v>
      </c>
      <c r="P23" s="28">
        <v>5</v>
      </c>
      <c r="Q23" s="28">
        <v>0</v>
      </c>
      <c r="R23" s="28">
        <v>0</v>
      </c>
      <c r="S23" s="28">
        <v>0</v>
      </c>
      <c r="T23" s="28">
        <v>0</v>
      </c>
      <c r="U23" s="40"/>
      <c r="V23" t="s">
        <v>0</v>
      </c>
    </row>
    <row r="24" spans="1:22" ht="372" customHeight="1">
      <c r="A24" s="7"/>
      <c r="B24" s="12" t="s">
        <v>172</v>
      </c>
      <c r="C24" s="11" t="s">
        <v>92</v>
      </c>
      <c r="D24" s="9" t="s">
        <v>89</v>
      </c>
      <c r="E24" s="13" t="s">
        <v>90</v>
      </c>
      <c r="F24" s="14" t="s">
        <v>47</v>
      </c>
      <c r="G24" s="14" t="s">
        <v>91</v>
      </c>
      <c r="H24" s="14" t="s">
        <v>49</v>
      </c>
      <c r="I24" s="45" t="s">
        <v>470</v>
      </c>
      <c r="J24" s="37" t="s">
        <v>224</v>
      </c>
      <c r="K24" s="37" t="s">
        <v>225</v>
      </c>
      <c r="L24" s="48" t="s">
        <v>471</v>
      </c>
      <c r="M24" s="48" t="s">
        <v>266</v>
      </c>
      <c r="N24" s="37" t="s">
        <v>227</v>
      </c>
      <c r="O24" s="32">
        <v>584978</v>
      </c>
      <c r="P24" s="32">
        <v>584949</v>
      </c>
      <c r="Q24" s="32">
        <v>219066</v>
      </c>
      <c r="R24" s="32">
        <v>208431</v>
      </c>
      <c r="S24" s="32">
        <v>208431</v>
      </c>
      <c r="T24" s="32">
        <v>208431</v>
      </c>
      <c r="U24" s="8"/>
      <c r="V24" t="s">
        <v>0</v>
      </c>
    </row>
    <row r="25" spans="1:22" ht="388.5" customHeight="1">
      <c r="A25" s="7"/>
      <c r="B25" s="12" t="s">
        <v>173</v>
      </c>
      <c r="C25" s="11" t="s">
        <v>95</v>
      </c>
      <c r="D25" s="9" t="s">
        <v>93</v>
      </c>
      <c r="E25" s="21" t="s">
        <v>207</v>
      </c>
      <c r="F25" s="14" t="s">
        <v>47</v>
      </c>
      <c r="G25" s="14" t="s">
        <v>94</v>
      </c>
      <c r="H25" s="14" t="s">
        <v>49</v>
      </c>
      <c r="I25" s="45" t="s">
        <v>426</v>
      </c>
      <c r="J25" s="37" t="s">
        <v>228</v>
      </c>
      <c r="K25" s="37" t="s">
        <v>229</v>
      </c>
      <c r="L25" s="45" t="s">
        <v>246</v>
      </c>
      <c r="M25" s="37" t="s">
        <v>230</v>
      </c>
      <c r="N25" s="37" t="s">
        <v>247</v>
      </c>
      <c r="O25" s="32">
        <v>59000</v>
      </c>
      <c r="P25" s="32">
        <v>58756</v>
      </c>
      <c r="Q25" s="28"/>
      <c r="R25" s="28"/>
      <c r="S25" s="28"/>
      <c r="T25" s="28"/>
      <c r="U25" s="8"/>
      <c r="V25" t="s">
        <v>0</v>
      </c>
    </row>
    <row r="26" spans="1:22" ht="94.5" customHeight="1">
      <c r="A26" s="7"/>
      <c r="B26" s="12" t="s">
        <v>174</v>
      </c>
      <c r="C26" s="11" t="s">
        <v>99</v>
      </c>
      <c r="D26" s="9" t="s">
        <v>96</v>
      </c>
      <c r="E26" s="13" t="s">
        <v>97</v>
      </c>
      <c r="F26" s="14" t="s">
        <v>47</v>
      </c>
      <c r="G26" s="14" t="s">
        <v>98</v>
      </c>
      <c r="H26" s="14" t="s">
        <v>49</v>
      </c>
      <c r="I26" s="45"/>
      <c r="J26" s="37"/>
      <c r="K26" s="37"/>
      <c r="L26" s="45" t="s">
        <v>427</v>
      </c>
      <c r="M26" s="37" t="s">
        <v>231</v>
      </c>
      <c r="N26" s="37" t="s">
        <v>232</v>
      </c>
      <c r="O26" s="32">
        <v>18209</v>
      </c>
      <c r="P26" s="32">
        <v>18209</v>
      </c>
      <c r="Q26" s="32">
        <v>18135</v>
      </c>
      <c r="R26" s="32">
        <v>17848</v>
      </c>
      <c r="S26" s="32">
        <v>17848</v>
      </c>
      <c r="T26" s="32">
        <v>17848</v>
      </c>
      <c r="U26" s="8"/>
      <c r="V26" t="s">
        <v>0</v>
      </c>
    </row>
    <row r="27" spans="1:22" ht="219" customHeight="1">
      <c r="A27" s="7"/>
      <c r="B27" s="12" t="s">
        <v>175</v>
      </c>
      <c r="C27" s="11" t="s">
        <v>103</v>
      </c>
      <c r="D27" s="9" t="s">
        <v>100</v>
      </c>
      <c r="E27" s="13" t="s">
        <v>101</v>
      </c>
      <c r="F27" s="14" t="s">
        <v>47</v>
      </c>
      <c r="G27" s="14" t="s">
        <v>102</v>
      </c>
      <c r="H27" s="14" t="s">
        <v>49</v>
      </c>
      <c r="I27" s="8"/>
      <c r="J27" s="8"/>
      <c r="K27" s="8"/>
      <c r="L27" s="45" t="s">
        <v>487</v>
      </c>
      <c r="M27" s="37" t="s">
        <v>231</v>
      </c>
      <c r="N27" s="37" t="s">
        <v>248</v>
      </c>
      <c r="O27" s="28">
        <v>60717</v>
      </c>
      <c r="P27" s="28">
        <v>60695</v>
      </c>
      <c r="Q27" s="28">
        <v>59479</v>
      </c>
      <c r="R27" s="28">
        <v>58569</v>
      </c>
      <c r="S27" s="28">
        <v>58414</v>
      </c>
      <c r="T27" s="28">
        <v>58414</v>
      </c>
      <c r="U27" s="8"/>
      <c r="V27" t="s">
        <v>0</v>
      </c>
    </row>
    <row r="28" spans="1:21" ht="200.25" customHeight="1">
      <c r="A28" s="7"/>
      <c r="B28" s="12" t="s">
        <v>196</v>
      </c>
      <c r="C28" s="24" t="s">
        <v>428</v>
      </c>
      <c r="D28" s="25" t="s">
        <v>197</v>
      </c>
      <c r="E28" s="21" t="s">
        <v>488</v>
      </c>
      <c r="F28" s="117"/>
      <c r="G28" s="46"/>
      <c r="H28" s="46"/>
      <c r="I28" s="37"/>
      <c r="J28" s="37"/>
      <c r="K28" s="37"/>
      <c r="L28" s="45" t="s">
        <v>506</v>
      </c>
      <c r="M28" s="37"/>
      <c r="N28" s="37" t="s">
        <v>489</v>
      </c>
      <c r="O28" s="32">
        <v>615</v>
      </c>
      <c r="P28" s="32">
        <v>615</v>
      </c>
      <c r="Q28" s="32">
        <v>610</v>
      </c>
      <c r="R28" s="32">
        <v>605</v>
      </c>
      <c r="S28" s="34"/>
      <c r="T28" s="34"/>
      <c r="U28" s="8"/>
    </row>
    <row r="29" spans="1:22" ht="168.75" customHeight="1">
      <c r="A29" s="7"/>
      <c r="B29" s="12" t="s">
        <v>176</v>
      </c>
      <c r="C29" s="11" t="s">
        <v>105</v>
      </c>
      <c r="D29" s="9" t="s">
        <v>104</v>
      </c>
      <c r="E29" s="21" t="s">
        <v>494</v>
      </c>
      <c r="F29" s="14" t="s">
        <v>47</v>
      </c>
      <c r="G29" s="14" t="s">
        <v>102</v>
      </c>
      <c r="H29" s="14" t="s">
        <v>49</v>
      </c>
      <c r="I29" s="42" t="s">
        <v>458</v>
      </c>
      <c r="J29" s="8"/>
      <c r="K29" s="41" t="s">
        <v>450</v>
      </c>
      <c r="L29" s="45" t="s">
        <v>451</v>
      </c>
      <c r="M29" s="37" t="s">
        <v>226</v>
      </c>
      <c r="N29" s="41" t="s">
        <v>249</v>
      </c>
      <c r="O29" s="32">
        <v>23704</v>
      </c>
      <c r="P29" s="32">
        <v>23697</v>
      </c>
      <c r="Q29" s="32">
        <v>9630</v>
      </c>
      <c r="R29" s="32">
        <v>9580</v>
      </c>
      <c r="S29" s="32">
        <v>9580</v>
      </c>
      <c r="T29" s="32">
        <v>9580</v>
      </c>
      <c r="U29" s="8"/>
      <c r="V29" t="s">
        <v>0</v>
      </c>
    </row>
    <row r="30" spans="1:22" ht="117.75" customHeight="1">
      <c r="A30" s="7"/>
      <c r="B30" s="12" t="s">
        <v>177</v>
      </c>
      <c r="C30" s="11" t="s">
        <v>109</v>
      </c>
      <c r="D30" s="9" t="s">
        <v>106</v>
      </c>
      <c r="E30" s="13" t="s">
        <v>107</v>
      </c>
      <c r="F30" s="14" t="s">
        <v>47</v>
      </c>
      <c r="G30" s="14" t="s">
        <v>108</v>
      </c>
      <c r="H30" s="14" t="s">
        <v>49</v>
      </c>
      <c r="I30" s="8"/>
      <c r="J30" s="8"/>
      <c r="K30" s="8"/>
      <c r="L30" s="45" t="s">
        <v>233</v>
      </c>
      <c r="M30" s="37" t="s">
        <v>226</v>
      </c>
      <c r="N30" s="37" t="s">
        <v>244</v>
      </c>
      <c r="O30" s="32">
        <f>703+2273</f>
        <v>2976</v>
      </c>
      <c r="P30" s="28">
        <v>2918</v>
      </c>
      <c r="Q30" s="32">
        <f>720+2743</f>
        <v>3463</v>
      </c>
      <c r="R30" s="32">
        <f>739+2743</f>
        <v>3482</v>
      </c>
      <c r="S30" s="32">
        <f>739+2743</f>
        <v>3482</v>
      </c>
      <c r="T30" s="32">
        <f>739+2743</f>
        <v>3482</v>
      </c>
      <c r="U30" s="8"/>
      <c r="V30" t="s">
        <v>0</v>
      </c>
    </row>
    <row r="31" spans="1:22" ht="125.25" customHeight="1">
      <c r="A31" s="7"/>
      <c r="B31" s="12" t="s">
        <v>178</v>
      </c>
      <c r="C31" s="11" t="s">
        <v>113</v>
      </c>
      <c r="D31" s="9" t="s">
        <v>110</v>
      </c>
      <c r="E31" s="13" t="s">
        <v>111</v>
      </c>
      <c r="F31" s="14" t="s">
        <v>47</v>
      </c>
      <c r="G31" s="14" t="s">
        <v>112</v>
      </c>
      <c r="H31" s="14" t="s">
        <v>49</v>
      </c>
      <c r="I31" s="8"/>
      <c r="J31" s="8"/>
      <c r="K31" s="8"/>
      <c r="L31" s="45" t="s">
        <v>222</v>
      </c>
      <c r="M31" s="48" t="s">
        <v>267</v>
      </c>
      <c r="N31" s="48" t="s">
        <v>268</v>
      </c>
      <c r="O31" s="28">
        <v>900</v>
      </c>
      <c r="P31" s="28">
        <v>900</v>
      </c>
      <c r="Q31" s="28">
        <v>1484</v>
      </c>
      <c r="R31" s="28">
        <v>1506</v>
      </c>
      <c r="S31" s="28">
        <v>1506</v>
      </c>
      <c r="T31" s="28">
        <v>1506</v>
      </c>
      <c r="U31" s="8"/>
      <c r="V31" t="s">
        <v>0</v>
      </c>
    </row>
    <row r="32" spans="1:22" ht="112.5" customHeight="1">
      <c r="A32" s="7"/>
      <c r="B32" s="12" t="s">
        <v>179</v>
      </c>
      <c r="C32" s="11" t="s">
        <v>115</v>
      </c>
      <c r="D32" s="9" t="s">
        <v>114</v>
      </c>
      <c r="E32" s="114" t="s">
        <v>111</v>
      </c>
      <c r="F32" s="14" t="s">
        <v>47</v>
      </c>
      <c r="G32" s="14" t="s">
        <v>117</v>
      </c>
      <c r="H32" s="14" t="s">
        <v>49</v>
      </c>
      <c r="I32" s="8"/>
      <c r="J32" s="8"/>
      <c r="K32" s="8"/>
      <c r="L32" s="130" t="s">
        <v>512</v>
      </c>
      <c r="M32" s="52" t="s">
        <v>429</v>
      </c>
      <c r="N32" s="49" t="s">
        <v>260</v>
      </c>
      <c r="O32" s="28">
        <v>1115</v>
      </c>
      <c r="P32" s="28">
        <v>1115</v>
      </c>
      <c r="Q32" s="28">
        <v>1300</v>
      </c>
      <c r="R32" s="28">
        <v>1500</v>
      </c>
      <c r="S32" s="28">
        <v>2000</v>
      </c>
      <c r="T32" s="28">
        <v>2000</v>
      </c>
      <c r="U32" s="8"/>
      <c r="V32" t="s">
        <v>0</v>
      </c>
    </row>
    <row r="33" spans="1:22" ht="404.25" customHeight="1">
      <c r="A33" s="7"/>
      <c r="B33" s="12" t="s">
        <v>180</v>
      </c>
      <c r="C33" s="11" t="s">
        <v>118</v>
      </c>
      <c r="D33" s="9" t="s">
        <v>116</v>
      </c>
      <c r="E33" s="21" t="s">
        <v>476</v>
      </c>
      <c r="F33" s="14" t="s">
        <v>47</v>
      </c>
      <c r="G33" s="14" t="s">
        <v>117</v>
      </c>
      <c r="H33" s="14" t="s">
        <v>49</v>
      </c>
      <c r="I33" s="23" t="s">
        <v>473</v>
      </c>
      <c r="J33" s="42" t="s">
        <v>474</v>
      </c>
      <c r="K33" s="23" t="s">
        <v>475</v>
      </c>
      <c r="L33" s="130" t="s">
        <v>472</v>
      </c>
      <c r="M33" s="52" t="s">
        <v>429</v>
      </c>
      <c r="N33" s="49" t="s">
        <v>260</v>
      </c>
      <c r="O33" s="32">
        <f>43911-615-1115</f>
        <v>42181</v>
      </c>
      <c r="P33" s="28">
        <v>42177</v>
      </c>
      <c r="Q33" s="32">
        <f>35222+800-610-1300</f>
        <v>34112</v>
      </c>
      <c r="R33" s="32">
        <f>36908+500-605-1500</f>
        <v>35303</v>
      </c>
      <c r="S33" s="32">
        <f>36523+500-2000</f>
        <v>35023</v>
      </c>
      <c r="T33" s="32">
        <f>36523+500-2000</f>
        <v>35023</v>
      </c>
      <c r="U33" s="8"/>
      <c r="V33" t="s">
        <v>0</v>
      </c>
    </row>
    <row r="34" spans="1:22" ht="165.75" customHeight="1">
      <c r="A34" s="7"/>
      <c r="B34" s="12" t="s">
        <v>181</v>
      </c>
      <c r="C34" s="24" t="s">
        <v>121</v>
      </c>
      <c r="D34" s="9" t="s">
        <v>119</v>
      </c>
      <c r="E34" s="13"/>
      <c r="F34" s="14"/>
      <c r="G34" s="14"/>
      <c r="H34" s="14"/>
      <c r="I34" s="117" t="s">
        <v>513</v>
      </c>
      <c r="J34" s="8"/>
      <c r="K34" s="8"/>
      <c r="L34" s="117" t="s">
        <v>492</v>
      </c>
      <c r="M34" s="8"/>
      <c r="N34" s="8"/>
      <c r="O34" s="28">
        <v>3056</v>
      </c>
      <c r="P34" s="28">
        <v>2664</v>
      </c>
      <c r="Q34" s="28">
        <v>0</v>
      </c>
      <c r="R34" s="28">
        <v>0</v>
      </c>
      <c r="S34" s="28">
        <v>0</v>
      </c>
      <c r="T34" s="28">
        <v>0</v>
      </c>
      <c r="U34" s="8"/>
      <c r="V34" t="s">
        <v>0</v>
      </c>
    </row>
    <row r="35" spans="1:22" ht="85.5" customHeight="1">
      <c r="A35" s="7"/>
      <c r="B35" s="12" t="s">
        <v>182</v>
      </c>
      <c r="C35" s="11" t="s">
        <v>123</v>
      </c>
      <c r="D35" s="9" t="s">
        <v>122</v>
      </c>
      <c r="E35" s="13"/>
      <c r="F35" s="14"/>
      <c r="G35" s="14"/>
      <c r="H35" s="14"/>
      <c r="I35" s="8"/>
      <c r="J35" s="8"/>
      <c r="K35" s="8"/>
      <c r="L35" s="8"/>
      <c r="M35" s="8"/>
      <c r="N35" s="8"/>
      <c r="O35" s="28"/>
      <c r="P35" s="28"/>
      <c r="Q35" s="28"/>
      <c r="R35" s="28"/>
      <c r="S35" s="28"/>
      <c r="T35" s="28"/>
      <c r="U35" s="8"/>
      <c r="V35" t="s">
        <v>0</v>
      </c>
    </row>
    <row r="36" spans="1:21" ht="256.5" customHeight="1">
      <c r="A36" s="7"/>
      <c r="B36" s="12" t="s">
        <v>198</v>
      </c>
      <c r="C36" s="23" t="s">
        <v>440</v>
      </c>
      <c r="D36" s="22" t="s">
        <v>199</v>
      </c>
      <c r="E36" s="21" t="s">
        <v>210</v>
      </c>
      <c r="F36" s="14" t="s">
        <v>47</v>
      </c>
      <c r="G36" s="42" t="s">
        <v>430</v>
      </c>
      <c r="H36" s="14" t="s">
        <v>49</v>
      </c>
      <c r="I36" s="49" t="s">
        <v>444</v>
      </c>
      <c r="J36" s="52" t="s">
        <v>445</v>
      </c>
      <c r="K36" s="49" t="s">
        <v>446</v>
      </c>
      <c r="L36" s="117" t="s">
        <v>447</v>
      </c>
      <c r="M36" s="52" t="s">
        <v>448</v>
      </c>
      <c r="N36" s="126" t="s">
        <v>449</v>
      </c>
      <c r="O36" s="28">
        <v>6101</v>
      </c>
      <c r="P36" s="28">
        <v>5902</v>
      </c>
      <c r="Q36" s="28">
        <v>5533</v>
      </c>
      <c r="R36" s="28">
        <v>5985</v>
      </c>
      <c r="S36" s="28">
        <v>5985</v>
      </c>
      <c r="T36" s="28">
        <v>5985</v>
      </c>
      <c r="U36" s="8"/>
    </row>
    <row r="37" spans="1:21" ht="61.5" customHeight="1">
      <c r="A37" s="7"/>
      <c r="B37" s="12" t="s">
        <v>200</v>
      </c>
      <c r="C37" s="23" t="s">
        <v>431</v>
      </c>
      <c r="D37" s="22" t="s">
        <v>201</v>
      </c>
      <c r="E37" s="21"/>
      <c r="F37" s="14"/>
      <c r="G37" s="14"/>
      <c r="H37" s="14"/>
      <c r="I37" s="8"/>
      <c r="J37" s="8"/>
      <c r="K37" s="8"/>
      <c r="L37" s="8"/>
      <c r="M37" s="8"/>
      <c r="N37" s="8"/>
      <c r="O37" s="28"/>
      <c r="P37" s="28"/>
      <c r="Q37" s="32"/>
      <c r="R37" s="32"/>
      <c r="S37" s="32"/>
      <c r="T37" s="32"/>
      <c r="U37" s="8"/>
    </row>
    <row r="38" spans="1:22" ht="146.25" customHeight="1">
      <c r="A38" s="7"/>
      <c r="B38" s="12" t="s">
        <v>183</v>
      </c>
      <c r="C38" s="11" t="s">
        <v>126</v>
      </c>
      <c r="D38" s="9" t="s">
        <v>124</v>
      </c>
      <c r="E38" s="21" t="s">
        <v>120</v>
      </c>
      <c r="F38" s="14" t="s">
        <v>47</v>
      </c>
      <c r="G38" s="14" t="s">
        <v>125</v>
      </c>
      <c r="H38" s="14" t="s">
        <v>49</v>
      </c>
      <c r="I38" s="45" t="s">
        <v>234</v>
      </c>
      <c r="J38" s="40"/>
      <c r="K38" s="40"/>
      <c r="L38" s="45" t="s">
        <v>235</v>
      </c>
      <c r="M38" s="37"/>
      <c r="N38" s="37" t="s">
        <v>236</v>
      </c>
      <c r="O38" s="28">
        <f>19592-2700</f>
        <v>16892</v>
      </c>
      <c r="P38" s="28">
        <v>16892</v>
      </c>
      <c r="Q38" s="32">
        <v>149</v>
      </c>
      <c r="R38" s="32">
        <v>151</v>
      </c>
      <c r="S38" s="32"/>
      <c r="T38" s="32"/>
      <c r="U38" s="8"/>
      <c r="V38" t="s">
        <v>0</v>
      </c>
    </row>
    <row r="39" spans="1:22" ht="204.75" customHeight="1">
      <c r="A39" s="7"/>
      <c r="B39" s="12" t="s">
        <v>184</v>
      </c>
      <c r="C39" s="11" t="s">
        <v>130</v>
      </c>
      <c r="D39" s="9" t="s">
        <v>127</v>
      </c>
      <c r="E39" s="13" t="s">
        <v>128</v>
      </c>
      <c r="F39" s="14" t="s">
        <v>47</v>
      </c>
      <c r="G39" s="14" t="s">
        <v>129</v>
      </c>
      <c r="H39" s="14" t="s">
        <v>49</v>
      </c>
      <c r="I39" s="115" t="s">
        <v>237</v>
      </c>
      <c r="J39" s="72" t="s">
        <v>238</v>
      </c>
      <c r="K39" s="72" t="s">
        <v>239</v>
      </c>
      <c r="L39" s="115" t="s">
        <v>460</v>
      </c>
      <c r="M39" s="72" t="s">
        <v>226</v>
      </c>
      <c r="N39" s="72" t="s">
        <v>240</v>
      </c>
      <c r="O39" s="28">
        <v>18477</v>
      </c>
      <c r="P39" s="28">
        <v>18476</v>
      </c>
      <c r="Q39" s="28">
        <v>10620</v>
      </c>
      <c r="R39" s="28">
        <v>10483</v>
      </c>
      <c r="S39" s="28">
        <v>10483</v>
      </c>
      <c r="T39" s="28">
        <v>10483</v>
      </c>
      <c r="U39" s="8"/>
      <c r="V39" t="s">
        <v>0</v>
      </c>
    </row>
    <row r="40" spans="1:21" ht="123.75" customHeight="1">
      <c r="A40" s="7"/>
      <c r="B40" s="12" t="s">
        <v>441</v>
      </c>
      <c r="C40" s="24" t="s">
        <v>442</v>
      </c>
      <c r="D40" s="25" t="s">
        <v>443</v>
      </c>
      <c r="E40" s="114"/>
      <c r="F40" s="14"/>
      <c r="G40" s="49"/>
      <c r="H40" s="14"/>
      <c r="I40" s="116"/>
      <c r="J40" s="68"/>
      <c r="K40" s="68"/>
      <c r="L40" s="116"/>
      <c r="M40" s="128"/>
      <c r="N40" s="68"/>
      <c r="O40" s="28"/>
      <c r="P40" s="28"/>
      <c r="Q40" s="127"/>
      <c r="R40" s="28"/>
      <c r="S40" s="28"/>
      <c r="T40" s="28"/>
      <c r="U40" s="8"/>
    </row>
    <row r="41" spans="1:22" ht="201.75" customHeight="1">
      <c r="A41" s="7"/>
      <c r="B41" s="12" t="s">
        <v>185</v>
      </c>
      <c r="C41" s="11" t="s">
        <v>132</v>
      </c>
      <c r="D41" s="9" t="s">
        <v>131</v>
      </c>
      <c r="E41" s="114" t="s">
        <v>477</v>
      </c>
      <c r="F41" s="14" t="s">
        <v>47</v>
      </c>
      <c r="G41" s="49" t="s">
        <v>262</v>
      </c>
      <c r="H41" s="14" t="s">
        <v>49</v>
      </c>
      <c r="I41" s="8"/>
      <c r="J41" s="8"/>
      <c r="K41" s="8"/>
      <c r="L41" s="129" t="s">
        <v>507</v>
      </c>
      <c r="M41" s="8"/>
      <c r="N41" s="49" t="s">
        <v>478</v>
      </c>
      <c r="O41" s="28">
        <v>135</v>
      </c>
      <c r="P41" s="28">
        <v>128</v>
      </c>
      <c r="Q41" s="129">
        <v>585</v>
      </c>
      <c r="R41" s="28">
        <v>0</v>
      </c>
      <c r="S41" s="28">
        <v>0</v>
      </c>
      <c r="T41" s="28">
        <v>0</v>
      </c>
      <c r="U41" s="8"/>
      <c r="V41" t="s">
        <v>0</v>
      </c>
    </row>
    <row r="42" spans="1:22" ht="258" customHeight="1">
      <c r="A42" s="7"/>
      <c r="B42" s="12" t="s">
        <v>186</v>
      </c>
      <c r="C42" s="11" t="s">
        <v>135</v>
      </c>
      <c r="D42" s="9" t="s">
        <v>133</v>
      </c>
      <c r="E42" s="13" t="s">
        <v>134</v>
      </c>
      <c r="F42" s="14" t="s">
        <v>47</v>
      </c>
      <c r="G42" s="8"/>
      <c r="H42" s="8"/>
      <c r="I42" s="23" t="s">
        <v>216</v>
      </c>
      <c r="J42" s="8"/>
      <c r="K42" s="8"/>
      <c r="L42" s="24" t="s">
        <v>508</v>
      </c>
      <c r="M42" s="8"/>
      <c r="N42" s="41" t="s">
        <v>432</v>
      </c>
      <c r="O42" s="32">
        <v>11831</v>
      </c>
      <c r="P42" s="28">
        <v>10183</v>
      </c>
      <c r="Q42" s="32">
        <v>0</v>
      </c>
      <c r="R42" s="28">
        <v>0</v>
      </c>
      <c r="S42" s="28">
        <v>0</v>
      </c>
      <c r="T42" s="28">
        <v>0</v>
      </c>
      <c r="U42" s="8"/>
      <c r="V42" t="s">
        <v>0</v>
      </c>
    </row>
    <row r="43" spans="1:22" ht="176.25" customHeight="1">
      <c r="A43" s="7"/>
      <c r="B43" s="15" t="s">
        <v>187</v>
      </c>
      <c r="C43" s="16" t="s">
        <v>137</v>
      </c>
      <c r="D43" s="17" t="s">
        <v>136</v>
      </c>
      <c r="E43" s="18" t="s">
        <v>41</v>
      </c>
      <c r="F43" s="19"/>
      <c r="G43" s="19"/>
      <c r="H43" s="19"/>
      <c r="I43" s="39"/>
      <c r="J43" s="19"/>
      <c r="K43" s="19"/>
      <c r="L43" s="19"/>
      <c r="M43" s="19"/>
      <c r="N43" s="19"/>
      <c r="O43" s="28">
        <f aca="true" t="shared" si="2" ref="O43:T43">O44</f>
        <v>726798</v>
      </c>
      <c r="P43" s="28">
        <f t="shared" si="2"/>
        <v>716159</v>
      </c>
      <c r="Q43" s="28">
        <f t="shared" si="2"/>
        <v>886572</v>
      </c>
      <c r="R43" s="28">
        <f t="shared" si="2"/>
        <v>898149</v>
      </c>
      <c r="S43" s="28">
        <f t="shared" si="2"/>
        <v>908357</v>
      </c>
      <c r="T43" s="28">
        <f t="shared" si="2"/>
        <v>908357</v>
      </c>
      <c r="U43" s="19"/>
      <c r="V43" t="s">
        <v>0</v>
      </c>
    </row>
    <row r="44" spans="1:22" ht="70.5" customHeight="1">
      <c r="A44" s="7"/>
      <c r="B44" s="15" t="s">
        <v>188</v>
      </c>
      <c r="C44" s="53" t="s">
        <v>273</v>
      </c>
      <c r="D44" s="17" t="s">
        <v>138</v>
      </c>
      <c r="E44" s="27" t="s">
        <v>202</v>
      </c>
      <c r="F44" s="20" t="s">
        <v>139</v>
      </c>
      <c r="G44" s="20" t="s">
        <v>140</v>
      </c>
      <c r="H44" s="20" t="s">
        <v>141</v>
      </c>
      <c r="I44" s="19"/>
      <c r="J44" s="19"/>
      <c r="K44" s="19"/>
      <c r="L44" s="19"/>
      <c r="M44" s="19"/>
      <c r="N44" s="19"/>
      <c r="O44" s="28">
        <f>O45+O46+O47+O48+O49+O50+O51+O52+O53+O59+O60+O62+O63+O64+O66+O54+O55+O56+O57+O58+O65</f>
        <v>726798</v>
      </c>
      <c r="P44" s="28">
        <f>P45+P46+P47+P48+P49+P50+P51+P52+P53+P59+P60+P62+P63+P64+P66+P54+P55+P56+P57+P58+P65</f>
        <v>716159</v>
      </c>
      <c r="Q44" s="28">
        <f>Q45+Q46+Q47+Q48+Q49+Q50+Q51+Q52+Q53+Q59+Q60+Q62+Q63+Q64+Q66+Q54+Q55+Q56+Q57+Q58+Q61+Q65</f>
        <v>886572</v>
      </c>
      <c r="R44" s="28">
        <f>R45+R46+R47+R48+R49+R50+R51+R52+R53+R59+R60+R62+R63+R64+R66+R54+R55+R56+R57+R58+R61+R65</f>
        <v>898149</v>
      </c>
      <c r="S44" s="28">
        <f>S45+S46+S47+S48+S49+S50+S51+S52+S53+S59+S60+S62+S63+S64+S66+S54+S55+S56+S57+S58+S61+S65</f>
        <v>908357</v>
      </c>
      <c r="T44" s="28">
        <f>T45+T46+T47+T48+T49+T50+T51+T52+T53+T59+T60+T62+T63+T64+T66+T54+T55+T56+T57+T58+T61+T65</f>
        <v>908357</v>
      </c>
      <c r="U44" s="19"/>
      <c r="V44" t="s">
        <v>0</v>
      </c>
    </row>
    <row r="45" spans="1:21" ht="147.75" customHeight="1">
      <c r="A45" s="7"/>
      <c r="B45" s="54" t="s">
        <v>394</v>
      </c>
      <c r="C45" s="53" t="s">
        <v>274</v>
      </c>
      <c r="D45" s="55" t="s">
        <v>138</v>
      </c>
      <c r="E45" s="56" t="s">
        <v>275</v>
      </c>
      <c r="F45" s="57" t="s">
        <v>139</v>
      </c>
      <c r="G45" s="57" t="s">
        <v>140</v>
      </c>
      <c r="H45" s="57" t="s">
        <v>141</v>
      </c>
      <c r="I45" s="58" t="s">
        <v>276</v>
      </c>
      <c r="J45" s="59" t="s">
        <v>231</v>
      </c>
      <c r="K45" s="57" t="s">
        <v>277</v>
      </c>
      <c r="L45" s="60" t="s">
        <v>278</v>
      </c>
      <c r="M45" s="59" t="s">
        <v>279</v>
      </c>
      <c r="N45" s="57" t="s">
        <v>280</v>
      </c>
      <c r="O45" s="32">
        <v>4649</v>
      </c>
      <c r="P45" s="32">
        <v>4649</v>
      </c>
      <c r="Q45" s="32">
        <v>5086</v>
      </c>
      <c r="R45" s="32">
        <v>3883</v>
      </c>
      <c r="S45" s="32">
        <v>3883</v>
      </c>
      <c r="T45" s="32">
        <v>3883</v>
      </c>
      <c r="U45" s="61"/>
    </row>
    <row r="46" spans="1:21" ht="203.25" customHeight="1">
      <c r="A46" s="7"/>
      <c r="B46" s="54" t="s">
        <v>395</v>
      </c>
      <c r="C46" s="53" t="s">
        <v>281</v>
      </c>
      <c r="D46" s="62"/>
      <c r="E46" s="56" t="s">
        <v>437</v>
      </c>
      <c r="F46" s="37" t="s">
        <v>283</v>
      </c>
      <c r="G46" s="37" t="s">
        <v>284</v>
      </c>
      <c r="H46" s="38" t="s">
        <v>285</v>
      </c>
      <c r="I46" s="37" t="s">
        <v>286</v>
      </c>
      <c r="J46" s="37" t="s">
        <v>287</v>
      </c>
      <c r="K46" s="37" t="s">
        <v>288</v>
      </c>
      <c r="L46" s="37" t="s">
        <v>289</v>
      </c>
      <c r="M46" s="37"/>
      <c r="N46" s="37" t="s">
        <v>290</v>
      </c>
      <c r="O46" s="32">
        <f>93460+5124</f>
        <v>98584</v>
      </c>
      <c r="P46" s="32">
        <v>93010</v>
      </c>
      <c r="Q46" s="32">
        <f>102829+5766</f>
        <v>108595</v>
      </c>
      <c r="R46" s="32">
        <f>115270+6163</f>
        <v>121433</v>
      </c>
      <c r="S46" s="63">
        <f>122762+6564</f>
        <v>129326</v>
      </c>
      <c r="T46" s="63">
        <f>122762+6564</f>
        <v>129326</v>
      </c>
      <c r="U46" s="64"/>
    </row>
    <row r="47" spans="1:22" ht="210.75" customHeight="1">
      <c r="A47" s="7"/>
      <c r="B47" s="54" t="s">
        <v>396</v>
      </c>
      <c r="C47" s="65" t="s">
        <v>291</v>
      </c>
      <c r="D47" s="66"/>
      <c r="E47" s="37" t="s">
        <v>292</v>
      </c>
      <c r="F47" s="37" t="s">
        <v>293</v>
      </c>
      <c r="G47" s="37" t="s">
        <v>294</v>
      </c>
      <c r="H47" s="38" t="s">
        <v>285</v>
      </c>
      <c r="I47" s="37" t="s">
        <v>495</v>
      </c>
      <c r="J47" s="37" t="s">
        <v>295</v>
      </c>
      <c r="K47" s="38" t="s">
        <v>496</v>
      </c>
      <c r="L47" s="37" t="s">
        <v>514</v>
      </c>
      <c r="M47" s="37" t="s">
        <v>296</v>
      </c>
      <c r="N47" s="37"/>
      <c r="O47" s="119">
        <v>291299</v>
      </c>
      <c r="P47" s="67">
        <v>291299</v>
      </c>
      <c r="Q47" s="119">
        <v>328719</v>
      </c>
      <c r="R47" s="119">
        <v>328719</v>
      </c>
      <c r="S47" s="119">
        <v>328719</v>
      </c>
      <c r="T47" s="119">
        <v>328719</v>
      </c>
      <c r="U47" s="68"/>
      <c r="V47" t="s">
        <v>0</v>
      </c>
    </row>
    <row r="48" spans="1:22" ht="165.75">
      <c r="A48" s="7"/>
      <c r="B48" s="54" t="s">
        <v>397</v>
      </c>
      <c r="C48" s="69" t="s">
        <v>297</v>
      </c>
      <c r="D48" s="70"/>
      <c r="E48" s="71" t="s">
        <v>282</v>
      </c>
      <c r="F48" s="37" t="s">
        <v>293</v>
      </c>
      <c r="G48" s="37" t="s">
        <v>298</v>
      </c>
      <c r="H48" s="38" t="s">
        <v>285</v>
      </c>
      <c r="I48" s="72" t="s">
        <v>299</v>
      </c>
      <c r="J48" s="72" t="s">
        <v>300</v>
      </c>
      <c r="K48" s="73" t="s">
        <v>301</v>
      </c>
      <c r="L48" s="72" t="s">
        <v>302</v>
      </c>
      <c r="M48" s="37" t="s">
        <v>303</v>
      </c>
      <c r="N48" s="74" t="s">
        <v>304</v>
      </c>
      <c r="O48" s="32">
        <v>8265</v>
      </c>
      <c r="P48" s="75">
        <v>7799</v>
      </c>
      <c r="Q48" s="32">
        <v>7898</v>
      </c>
      <c r="R48" s="32">
        <v>8572</v>
      </c>
      <c r="S48" s="32">
        <v>8871</v>
      </c>
      <c r="T48" s="32">
        <v>8871</v>
      </c>
      <c r="U48" s="76"/>
      <c r="V48" t="s">
        <v>0</v>
      </c>
    </row>
    <row r="49" spans="1:22" ht="195" customHeight="1">
      <c r="A49" s="7"/>
      <c r="B49" s="54" t="s">
        <v>398</v>
      </c>
      <c r="C49" s="77" t="s">
        <v>305</v>
      </c>
      <c r="D49" s="78"/>
      <c r="E49" s="79" t="s">
        <v>306</v>
      </c>
      <c r="F49" s="37" t="s">
        <v>293</v>
      </c>
      <c r="G49" s="37" t="s">
        <v>298</v>
      </c>
      <c r="H49" s="80" t="s">
        <v>285</v>
      </c>
      <c r="I49" s="81" t="s">
        <v>307</v>
      </c>
      <c r="J49" s="68" t="s">
        <v>295</v>
      </c>
      <c r="K49" s="82" t="s">
        <v>308</v>
      </c>
      <c r="L49" s="81" t="s">
        <v>309</v>
      </c>
      <c r="M49" s="83" t="s">
        <v>279</v>
      </c>
      <c r="N49" s="74" t="s">
        <v>310</v>
      </c>
      <c r="O49" s="32">
        <v>1157</v>
      </c>
      <c r="P49" s="32">
        <v>1147</v>
      </c>
      <c r="Q49" s="32">
        <v>1166</v>
      </c>
      <c r="R49" s="32">
        <v>1231</v>
      </c>
      <c r="S49" s="120">
        <v>1231</v>
      </c>
      <c r="T49" s="120">
        <v>1231</v>
      </c>
      <c r="U49" s="76"/>
      <c r="V49" t="s">
        <v>0</v>
      </c>
    </row>
    <row r="50" spans="1:22" ht="188.25" customHeight="1">
      <c r="A50" s="7"/>
      <c r="B50" s="54" t="s">
        <v>399</v>
      </c>
      <c r="C50" s="77" t="s">
        <v>311</v>
      </c>
      <c r="D50" s="78"/>
      <c r="E50" s="79" t="s">
        <v>306</v>
      </c>
      <c r="F50" s="37" t="s">
        <v>293</v>
      </c>
      <c r="G50" s="37" t="s">
        <v>312</v>
      </c>
      <c r="H50" s="38" t="s">
        <v>285</v>
      </c>
      <c r="I50" s="84" t="s">
        <v>313</v>
      </c>
      <c r="J50" s="84" t="s">
        <v>314</v>
      </c>
      <c r="K50" s="84" t="s">
        <v>315</v>
      </c>
      <c r="L50" s="84" t="s">
        <v>316</v>
      </c>
      <c r="M50" s="37"/>
      <c r="N50" s="74" t="s">
        <v>317</v>
      </c>
      <c r="O50" s="32">
        <v>9307</v>
      </c>
      <c r="P50" s="75">
        <v>9307</v>
      </c>
      <c r="Q50" s="32">
        <v>8053</v>
      </c>
      <c r="R50" s="32">
        <v>8215</v>
      </c>
      <c r="S50" s="120">
        <v>8223</v>
      </c>
      <c r="T50" s="120">
        <v>8223</v>
      </c>
      <c r="U50" s="76"/>
      <c r="V50" t="s">
        <v>0</v>
      </c>
    </row>
    <row r="51" spans="1:22" ht="409.5" customHeight="1">
      <c r="A51" s="7"/>
      <c r="B51" s="54" t="s">
        <v>400</v>
      </c>
      <c r="C51" s="77" t="s">
        <v>318</v>
      </c>
      <c r="D51" s="85"/>
      <c r="E51" s="79" t="s">
        <v>438</v>
      </c>
      <c r="F51" s="37" t="s">
        <v>293</v>
      </c>
      <c r="G51" s="37" t="s">
        <v>312</v>
      </c>
      <c r="H51" s="38" t="s">
        <v>285</v>
      </c>
      <c r="I51" s="37" t="s">
        <v>515</v>
      </c>
      <c r="J51" s="37" t="s">
        <v>497</v>
      </c>
      <c r="K51" s="37" t="s">
        <v>498</v>
      </c>
      <c r="L51" s="37" t="s">
        <v>516</v>
      </c>
      <c r="M51" s="37" t="s">
        <v>319</v>
      </c>
      <c r="N51" s="74" t="s">
        <v>320</v>
      </c>
      <c r="O51" s="32">
        <f>22127+1006+276</f>
        <v>23409</v>
      </c>
      <c r="P51" s="75">
        <v>22453</v>
      </c>
      <c r="Q51" s="32">
        <f>30316+29</f>
        <v>30345</v>
      </c>
      <c r="R51" s="32">
        <f>30901+29</f>
        <v>30930</v>
      </c>
      <c r="S51" s="32">
        <f>31088+29</f>
        <v>31117</v>
      </c>
      <c r="T51" s="32">
        <f>31088+29</f>
        <v>31117</v>
      </c>
      <c r="U51" s="86"/>
      <c r="V51" t="s">
        <v>0</v>
      </c>
    </row>
    <row r="52" spans="1:22" ht="190.5" customHeight="1">
      <c r="A52" s="7"/>
      <c r="B52" s="54" t="s">
        <v>401</v>
      </c>
      <c r="C52" s="77" t="s">
        <v>321</v>
      </c>
      <c r="D52" s="62"/>
      <c r="E52" s="87" t="s">
        <v>322</v>
      </c>
      <c r="F52" s="37" t="s">
        <v>323</v>
      </c>
      <c r="G52" s="37" t="s">
        <v>324</v>
      </c>
      <c r="H52" s="38" t="s">
        <v>325</v>
      </c>
      <c r="I52" s="72" t="s">
        <v>326</v>
      </c>
      <c r="J52" s="72" t="s">
        <v>327</v>
      </c>
      <c r="K52" s="73" t="s">
        <v>328</v>
      </c>
      <c r="L52" s="72" t="s">
        <v>329</v>
      </c>
      <c r="M52" s="72" t="s">
        <v>279</v>
      </c>
      <c r="N52" s="72" t="s">
        <v>330</v>
      </c>
      <c r="O52" s="63">
        <f>21690+3708</f>
        <v>25398</v>
      </c>
      <c r="P52" s="63">
        <v>24395</v>
      </c>
      <c r="Q52" s="63">
        <f>21702+3811</f>
        <v>25513</v>
      </c>
      <c r="R52" s="63">
        <f>22787+3944</f>
        <v>26731</v>
      </c>
      <c r="S52" s="63">
        <f>23926+3943</f>
        <v>27869</v>
      </c>
      <c r="T52" s="63">
        <f>23926+3943</f>
        <v>27869</v>
      </c>
      <c r="U52" s="61"/>
      <c r="V52" t="s">
        <v>0</v>
      </c>
    </row>
    <row r="53" spans="1:22" ht="255">
      <c r="A53" t="s">
        <v>0</v>
      </c>
      <c r="B53" s="54" t="s">
        <v>402</v>
      </c>
      <c r="C53" s="88" t="s">
        <v>331</v>
      </c>
      <c r="D53" s="89"/>
      <c r="E53" s="90" t="s">
        <v>332</v>
      </c>
      <c r="F53" s="37" t="s">
        <v>333</v>
      </c>
      <c r="G53" s="37" t="s">
        <v>334</v>
      </c>
      <c r="H53" s="37"/>
      <c r="I53" s="37" t="s">
        <v>335</v>
      </c>
      <c r="J53" s="37" t="s">
        <v>336</v>
      </c>
      <c r="K53" s="37" t="s">
        <v>337</v>
      </c>
      <c r="L53" s="37" t="s">
        <v>499</v>
      </c>
      <c r="M53" s="37"/>
      <c r="N53" s="74" t="s">
        <v>338</v>
      </c>
      <c r="O53" s="32">
        <f>17657+3289+15+1619</f>
        <v>22580</v>
      </c>
      <c r="P53" s="75">
        <v>20876</v>
      </c>
      <c r="Q53" s="32">
        <f>12+5673+567</f>
        <v>6252</v>
      </c>
      <c r="R53" s="32">
        <f>12+567</f>
        <v>579</v>
      </c>
      <c r="S53" s="32">
        <f>12+1135</f>
        <v>1147</v>
      </c>
      <c r="T53" s="32">
        <f>12+1135</f>
        <v>1147</v>
      </c>
      <c r="U53" s="61"/>
      <c r="V53" t="s">
        <v>0</v>
      </c>
    </row>
    <row r="54" spans="2:21" ht="108" customHeight="1">
      <c r="B54" s="54" t="s">
        <v>403</v>
      </c>
      <c r="C54" s="65" t="s">
        <v>339</v>
      </c>
      <c r="D54" s="91"/>
      <c r="E54" s="90" t="s">
        <v>340</v>
      </c>
      <c r="F54" s="90" t="s">
        <v>341</v>
      </c>
      <c r="G54" s="90" t="s">
        <v>342</v>
      </c>
      <c r="H54" s="92" t="s">
        <v>285</v>
      </c>
      <c r="I54" s="90" t="s">
        <v>343</v>
      </c>
      <c r="J54" s="90" t="s">
        <v>344</v>
      </c>
      <c r="K54" s="92" t="s">
        <v>301</v>
      </c>
      <c r="L54" s="90" t="s">
        <v>345</v>
      </c>
      <c r="M54" s="90" t="s">
        <v>346</v>
      </c>
      <c r="N54" s="93" t="s">
        <v>347</v>
      </c>
      <c r="O54" s="75">
        <v>26926</v>
      </c>
      <c r="P54" s="94">
        <v>26926</v>
      </c>
      <c r="Q54" s="75"/>
      <c r="R54" s="32"/>
      <c r="S54" s="32"/>
      <c r="T54" s="32"/>
      <c r="U54" s="61"/>
    </row>
    <row r="55" spans="2:21" ht="409.5" customHeight="1">
      <c r="B55" s="54" t="s">
        <v>404</v>
      </c>
      <c r="C55" s="69" t="s">
        <v>348</v>
      </c>
      <c r="D55" s="66"/>
      <c r="E55" s="37" t="s">
        <v>349</v>
      </c>
      <c r="F55" s="37" t="s">
        <v>350</v>
      </c>
      <c r="G55" s="37" t="s">
        <v>351</v>
      </c>
      <c r="H55" s="38" t="s">
        <v>285</v>
      </c>
      <c r="I55" s="37" t="s">
        <v>352</v>
      </c>
      <c r="J55" s="37" t="s">
        <v>336</v>
      </c>
      <c r="K55" s="37" t="s">
        <v>353</v>
      </c>
      <c r="L55" s="37" t="s">
        <v>354</v>
      </c>
      <c r="M55" s="37" t="s">
        <v>279</v>
      </c>
      <c r="N55" s="74" t="s">
        <v>355</v>
      </c>
      <c r="O55" s="94">
        <f>120710</f>
        <v>120710</v>
      </c>
      <c r="P55" s="94">
        <v>120406</v>
      </c>
      <c r="Q55" s="75"/>
      <c r="R55" s="32"/>
      <c r="S55" s="32"/>
      <c r="T55" s="32"/>
      <c r="U55" s="61"/>
    </row>
    <row r="56" spans="2:21" ht="409.5" customHeight="1">
      <c r="B56" s="54" t="s">
        <v>405</v>
      </c>
      <c r="C56" s="95" t="s">
        <v>356</v>
      </c>
      <c r="D56" s="96"/>
      <c r="E56" s="37" t="s">
        <v>349</v>
      </c>
      <c r="F56" s="37" t="s">
        <v>350</v>
      </c>
      <c r="G56" s="37" t="s">
        <v>351</v>
      </c>
      <c r="H56" s="38" t="s">
        <v>285</v>
      </c>
      <c r="I56" s="37" t="s">
        <v>352</v>
      </c>
      <c r="J56" s="37" t="s">
        <v>336</v>
      </c>
      <c r="K56" s="37" t="s">
        <v>353</v>
      </c>
      <c r="L56" s="37" t="s">
        <v>354</v>
      </c>
      <c r="M56" s="37" t="s">
        <v>279</v>
      </c>
      <c r="N56" s="74" t="s">
        <v>355</v>
      </c>
      <c r="O56" s="94">
        <v>162</v>
      </c>
      <c r="P56" s="94">
        <v>162</v>
      </c>
      <c r="Q56" s="75"/>
      <c r="R56" s="32"/>
      <c r="S56" s="32"/>
      <c r="T56" s="32"/>
      <c r="U56" s="61"/>
    </row>
    <row r="57" spans="2:21" ht="300.75" customHeight="1">
      <c r="B57" s="54" t="s">
        <v>406</v>
      </c>
      <c r="C57" s="97" t="s">
        <v>357</v>
      </c>
      <c r="D57" s="96"/>
      <c r="E57" s="37" t="s">
        <v>358</v>
      </c>
      <c r="F57" s="37" t="s">
        <v>350</v>
      </c>
      <c r="G57" s="37" t="s">
        <v>351</v>
      </c>
      <c r="H57" s="38" t="s">
        <v>285</v>
      </c>
      <c r="I57" s="37" t="s">
        <v>352</v>
      </c>
      <c r="J57" s="37" t="s">
        <v>336</v>
      </c>
      <c r="K57" s="37" t="s">
        <v>353</v>
      </c>
      <c r="L57" s="37" t="s">
        <v>354</v>
      </c>
      <c r="M57" s="37" t="s">
        <v>279</v>
      </c>
      <c r="N57" s="74" t="s">
        <v>355</v>
      </c>
      <c r="O57" s="121">
        <v>2244</v>
      </c>
      <c r="P57" s="94">
        <v>2222</v>
      </c>
      <c r="Q57" s="75"/>
      <c r="R57" s="32"/>
      <c r="S57" s="32"/>
      <c r="T57" s="32"/>
      <c r="U57" s="61"/>
    </row>
    <row r="58" spans="2:21" ht="409.5" customHeight="1">
      <c r="B58" s="54" t="s">
        <v>407</v>
      </c>
      <c r="C58" s="98" t="s">
        <v>359</v>
      </c>
      <c r="D58" s="96"/>
      <c r="E58" s="37" t="s">
        <v>360</v>
      </c>
      <c r="F58" s="37" t="s">
        <v>350</v>
      </c>
      <c r="G58" s="37" t="s">
        <v>351</v>
      </c>
      <c r="H58" s="38" t="s">
        <v>285</v>
      </c>
      <c r="I58" s="37" t="s">
        <v>352</v>
      </c>
      <c r="J58" s="37" t="s">
        <v>336</v>
      </c>
      <c r="K58" s="37" t="s">
        <v>353</v>
      </c>
      <c r="L58" s="37" t="s">
        <v>354</v>
      </c>
      <c r="M58" s="37" t="s">
        <v>279</v>
      </c>
      <c r="N58" s="37" t="s">
        <v>355</v>
      </c>
      <c r="O58" s="100">
        <v>5514</v>
      </c>
      <c r="P58" s="99">
        <v>5514</v>
      </c>
      <c r="Q58" s="122"/>
      <c r="R58" s="123"/>
      <c r="S58" s="123"/>
      <c r="T58" s="123"/>
      <c r="U58" s="101"/>
    </row>
    <row r="59" spans="2:21" ht="344.25" customHeight="1">
      <c r="B59" s="54" t="s">
        <v>408</v>
      </c>
      <c r="C59" s="102" t="s">
        <v>361</v>
      </c>
      <c r="D59" s="103"/>
      <c r="E59" s="72" t="s">
        <v>292</v>
      </c>
      <c r="F59" s="72" t="s">
        <v>293</v>
      </c>
      <c r="G59" s="72" t="s">
        <v>362</v>
      </c>
      <c r="H59" s="73" t="s">
        <v>285</v>
      </c>
      <c r="I59" s="72" t="s">
        <v>363</v>
      </c>
      <c r="J59" s="72" t="s">
        <v>287</v>
      </c>
      <c r="K59" s="72" t="s">
        <v>364</v>
      </c>
      <c r="L59" s="72" t="s">
        <v>365</v>
      </c>
      <c r="M59" s="72" t="s">
        <v>279</v>
      </c>
      <c r="N59" s="72" t="s">
        <v>366</v>
      </c>
      <c r="O59" s="100">
        <f>65349+920</f>
        <v>66269</v>
      </c>
      <c r="P59" s="99">
        <v>65720</v>
      </c>
      <c r="Q59" s="122">
        <v>76071</v>
      </c>
      <c r="R59" s="122">
        <v>76071</v>
      </c>
      <c r="S59" s="122">
        <v>76071</v>
      </c>
      <c r="T59" s="122">
        <v>76071</v>
      </c>
      <c r="U59" s="61"/>
    </row>
    <row r="60" spans="2:21" ht="352.5" customHeight="1">
      <c r="B60" s="54" t="s">
        <v>409</v>
      </c>
      <c r="C60" s="65" t="s">
        <v>367</v>
      </c>
      <c r="D60" s="66"/>
      <c r="E60" s="37" t="s">
        <v>368</v>
      </c>
      <c r="F60" s="37" t="s">
        <v>369</v>
      </c>
      <c r="G60" s="37" t="s">
        <v>217</v>
      </c>
      <c r="H60" s="37" t="s">
        <v>370</v>
      </c>
      <c r="I60" s="37" t="s">
        <v>517</v>
      </c>
      <c r="J60" s="37" t="s">
        <v>500</v>
      </c>
      <c r="K60" s="37" t="s">
        <v>501</v>
      </c>
      <c r="L60" s="37" t="s">
        <v>514</v>
      </c>
      <c r="M60" s="37" t="s">
        <v>371</v>
      </c>
      <c r="N60" s="37" t="s">
        <v>372</v>
      </c>
      <c r="O60" s="100">
        <f>12821+333</f>
        <v>13154</v>
      </c>
      <c r="P60" s="100">
        <v>13137</v>
      </c>
      <c r="Q60" s="122">
        <f>13401+794</f>
        <v>14195</v>
      </c>
      <c r="R60" s="124">
        <f>16292+794</f>
        <v>17086</v>
      </c>
      <c r="S60" s="124">
        <f>16292+794</f>
        <v>17086</v>
      </c>
      <c r="T60" s="124">
        <f>16292+794</f>
        <v>17086</v>
      </c>
      <c r="U60" s="61"/>
    </row>
    <row r="61" spans="2:21" ht="140.25" customHeight="1">
      <c r="B61" s="54" t="s">
        <v>410</v>
      </c>
      <c r="C61" s="77" t="s">
        <v>435</v>
      </c>
      <c r="D61" s="66"/>
      <c r="E61" s="37" t="s">
        <v>479</v>
      </c>
      <c r="F61" s="37" t="s">
        <v>480</v>
      </c>
      <c r="G61" s="37"/>
      <c r="H61" s="37" t="s">
        <v>481</v>
      </c>
      <c r="I61" s="72" t="s">
        <v>482</v>
      </c>
      <c r="J61" s="37"/>
      <c r="K61" s="37" t="s">
        <v>483</v>
      </c>
      <c r="L61" s="37" t="s">
        <v>514</v>
      </c>
      <c r="M61" s="37"/>
      <c r="N61" s="37"/>
      <c r="O61" s="100">
        <v>0</v>
      </c>
      <c r="P61" s="100">
        <v>0</v>
      </c>
      <c r="Q61" s="131">
        <v>273842</v>
      </c>
      <c r="R61" s="131">
        <v>273842</v>
      </c>
      <c r="S61" s="131">
        <v>273842</v>
      </c>
      <c r="T61" s="131">
        <v>273842</v>
      </c>
      <c r="U61" s="61"/>
    </row>
    <row r="62" spans="2:21" ht="171.75" customHeight="1">
      <c r="B62" s="54" t="s">
        <v>411</v>
      </c>
      <c r="C62" s="65" t="s">
        <v>373</v>
      </c>
      <c r="D62" s="91"/>
      <c r="E62" s="90" t="s">
        <v>374</v>
      </c>
      <c r="F62" s="90" t="s">
        <v>293</v>
      </c>
      <c r="G62" s="90" t="s">
        <v>375</v>
      </c>
      <c r="H62" s="90" t="s">
        <v>376</v>
      </c>
      <c r="I62" s="71" t="s">
        <v>377</v>
      </c>
      <c r="J62" s="90" t="s">
        <v>336</v>
      </c>
      <c r="K62" s="90" t="s">
        <v>378</v>
      </c>
      <c r="L62" s="90" t="s">
        <v>379</v>
      </c>
      <c r="M62" s="90" t="s">
        <v>346</v>
      </c>
      <c r="N62" s="90" t="s">
        <v>380</v>
      </c>
      <c r="O62" s="100">
        <v>62</v>
      </c>
      <c r="P62" s="99">
        <v>51</v>
      </c>
      <c r="Q62" s="100">
        <v>175</v>
      </c>
      <c r="R62" s="100">
        <v>175</v>
      </c>
      <c r="S62" s="100">
        <v>175</v>
      </c>
      <c r="T62" s="100">
        <v>175</v>
      </c>
      <c r="U62" s="61"/>
    </row>
    <row r="63" spans="2:21" ht="141" customHeight="1">
      <c r="B63" s="54" t="s">
        <v>412</v>
      </c>
      <c r="C63" s="104" t="s">
        <v>381</v>
      </c>
      <c r="D63" s="105"/>
      <c r="E63" s="68" t="s">
        <v>382</v>
      </c>
      <c r="F63" s="68"/>
      <c r="G63" s="68"/>
      <c r="H63" s="106"/>
      <c r="I63" s="107" t="s">
        <v>383</v>
      </c>
      <c r="J63" s="108" t="s">
        <v>287</v>
      </c>
      <c r="K63" s="68" t="s">
        <v>384</v>
      </c>
      <c r="L63" s="109" t="s">
        <v>385</v>
      </c>
      <c r="M63" s="68"/>
      <c r="N63" s="68"/>
      <c r="O63" s="100">
        <v>664</v>
      </c>
      <c r="P63" s="99">
        <v>664</v>
      </c>
      <c r="Q63" s="100">
        <v>548</v>
      </c>
      <c r="R63" s="100">
        <v>568</v>
      </c>
      <c r="S63" s="100">
        <v>568</v>
      </c>
      <c r="T63" s="100">
        <v>568</v>
      </c>
      <c r="U63" s="61"/>
    </row>
    <row r="64" spans="2:21" ht="100.5" customHeight="1">
      <c r="B64" s="54" t="s">
        <v>413</v>
      </c>
      <c r="C64" s="110" t="s">
        <v>386</v>
      </c>
      <c r="D64" s="111"/>
      <c r="E64" s="90" t="s">
        <v>439</v>
      </c>
      <c r="F64" s="68" t="s">
        <v>388</v>
      </c>
      <c r="G64" s="68" t="s">
        <v>484</v>
      </c>
      <c r="H64" s="82" t="s">
        <v>485</v>
      </c>
      <c r="I64" s="112" t="s">
        <v>518</v>
      </c>
      <c r="J64" s="68"/>
      <c r="K64" s="68"/>
      <c r="L64" s="68"/>
      <c r="M64" s="68"/>
      <c r="N64" s="68"/>
      <c r="O64" s="100">
        <v>5</v>
      </c>
      <c r="P64" s="99">
        <v>5</v>
      </c>
      <c r="Q64" s="122">
        <v>0</v>
      </c>
      <c r="R64" s="122">
        <v>0</v>
      </c>
      <c r="S64" s="99">
        <v>115</v>
      </c>
      <c r="T64" s="99">
        <v>115</v>
      </c>
      <c r="U64" s="61"/>
    </row>
    <row r="65" spans="2:21" ht="111.75" customHeight="1">
      <c r="B65" s="54" t="s">
        <v>434</v>
      </c>
      <c r="C65" s="110" t="s">
        <v>452</v>
      </c>
      <c r="D65" s="111"/>
      <c r="E65" s="90" t="s">
        <v>387</v>
      </c>
      <c r="F65" s="14" t="s">
        <v>47</v>
      </c>
      <c r="G65" s="14" t="s">
        <v>145</v>
      </c>
      <c r="H65" s="14" t="s">
        <v>49</v>
      </c>
      <c r="I65" s="110" t="s">
        <v>454</v>
      </c>
      <c r="J65" s="108" t="s">
        <v>455</v>
      </c>
      <c r="K65" s="68" t="s">
        <v>456</v>
      </c>
      <c r="L65" s="132" t="s">
        <v>453</v>
      </c>
      <c r="M65" s="68"/>
      <c r="N65" s="68"/>
      <c r="O65" s="100">
        <v>144</v>
      </c>
      <c r="P65" s="99">
        <v>122</v>
      </c>
      <c r="Q65" s="122">
        <v>114</v>
      </c>
      <c r="R65" s="122">
        <v>114</v>
      </c>
      <c r="S65" s="122">
        <v>114</v>
      </c>
      <c r="T65" s="122">
        <v>114</v>
      </c>
      <c r="U65" s="61"/>
    </row>
    <row r="66" spans="2:21" ht="227.25" customHeight="1">
      <c r="B66" s="54" t="s">
        <v>436</v>
      </c>
      <c r="C66" s="125" t="s">
        <v>389</v>
      </c>
      <c r="D66" s="105"/>
      <c r="E66" s="90" t="s">
        <v>292</v>
      </c>
      <c r="F66" s="116" t="s">
        <v>390</v>
      </c>
      <c r="G66" s="108" t="s">
        <v>287</v>
      </c>
      <c r="H66" s="113" t="s">
        <v>391</v>
      </c>
      <c r="I66" s="116" t="s">
        <v>392</v>
      </c>
      <c r="J66" s="108" t="s">
        <v>217</v>
      </c>
      <c r="K66" s="68" t="s">
        <v>393</v>
      </c>
      <c r="L66" s="119" t="s">
        <v>514</v>
      </c>
      <c r="M66" s="68"/>
      <c r="N66" s="68"/>
      <c r="O66" s="100">
        <v>6296</v>
      </c>
      <c r="P66" s="99">
        <v>6295</v>
      </c>
      <c r="Q66" s="122"/>
      <c r="R66" s="34"/>
      <c r="S66" s="34"/>
      <c r="T66" s="34"/>
      <c r="U66" s="61"/>
    </row>
    <row r="67" spans="2:21" ht="160.5" customHeight="1">
      <c r="B67" s="12" t="s">
        <v>189</v>
      </c>
      <c r="C67" s="11" t="s">
        <v>143</v>
      </c>
      <c r="D67" s="9" t="s">
        <v>142</v>
      </c>
      <c r="E67" s="13" t="s">
        <v>41</v>
      </c>
      <c r="F67" s="8"/>
      <c r="G67" s="8"/>
      <c r="H67" s="8"/>
      <c r="I67" s="8"/>
      <c r="J67" s="8"/>
      <c r="K67" s="8"/>
      <c r="L67" s="8"/>
      <c r="M67" s="8"/>
      <c r="N67" s="8"/>
      <c r="O67" s="28">
        <f aca="true" t="shared" si="3" ref="O67:T67">O68+O69+O70+O71</f>
        <v>42825</v>
      </c>
      <c r="P67" s="28">
        <f t="shared" si="3"/>
        <v>28988</v>
      </c>
      <c r="Q67" s="28">
        <f t="shared" si="3"/>
        <v>43768</v>
      </c>
      <c r="R67" s="28">
        <f t="shared" si="3"/>
        <v>20257</v>
      </c>
      <c r="S67" s="28">
        <f t="shared" si="3"/>
        <v>20292</v>
      </c>
      <c r="T67" s="28">
        <f t="shared" si="3"/>
        <v>20292</v>
      </c>
      <c r="U67" s="19"/>
    </row>
    <row r="68" spans="2:21" ht="77.25" customHeight="1">
      <c r="B68" s="12" t="s">
        <v>190</v>
      </c>
      <c r="C68" s="11" t="s">
        <v>146</v>
      </c>
      <c r="D68" s="9" t="s">
        <v>144</v>
      </c>
      <c r="E68" s="13" t="s">
        <v>97</v>
      </c>
      <c r="F68" s="14" t="s">
        <v>47</v>
      </c>
      <c r="G68" s="14" t="s">
        <v>145</v>
      </c>
      <c r="H68" s="14" t="s">
        <v>49</v>
      </c>
      <c r="I68" s="8"/>
      <c r="J68" s="8"/>
      <c r="K68" s="8"/>
      <c r="L68" s="115" t="s">
        <v>460</v>
      </c>
      <c r="M68" s="37" t="s">
        <v>241</v>
      </c>
      <c r="N68" s="37" t="s">
        <v>242</v>
      </c>
      <c r="O68" s="28">
        <v>16747</v>
      </c>
      <c r="P68" s="28">
        <v>16747</v>
      </c>
      <c r="Q68" s="28">
        <v>14214</v>
      </c>
      <c r="R68" s="28">
        <v>14279</v>
      </c>
      <c r="S68" s="28">
        <v>14279</v>
      </c>
      <c r="T68" s="28">
        <v>14279</v>
      </c>
      <c r="U68" s="19"/>
    </row>
    <row r="69" spans="2:21" ht="409.5" customHeight="1">
      <c r="B69" s="12" t="s">
        <v>191</v>
      </c>
      <c r="C69" s="11" t="s">
        <v>149</v>
      </c>
      <c r="D69" s="9" t="s">
        <v>147</v>
      </c>
      <c r="E69" s="21" t="s">
        <v>203</v>
      </c>
      <c r="F69" s="14" t="s">
        <v>47</v>
      </c>
      <c r="G69" s="14" t="s">
        <v>148</v>
      </c>
      <c r="H69" s="14" t="s">
        <v>49</v>
      </c>
      <c r="I69" s="42" t="s">
        <v>433</v>
      </c>
      <c r="J69" s="8"/>
      <c r="K69" s="8"/>
      <c r="L69" s="8"/>
      <c r="M69" s="8"/>
      <c r="N69" s="8"/>
      <c r="O69" s="28"/>
      <c r="P69" s="28"/>
      <c r="Q69" s="28"/>
      <c r="R69" s="28"/>
      <c r="S69" s="28"/>
      <c r="T69" s="28"/>
      <c r="U69" s="19"/>
    </row>
    <row r="70" spans="2:21" ht="150.75" customHeight="1">
      <c r="B70" s="12" t="s">
        <v>192</v>
      </c>
      <c r="C70" s="11" t="s">
        <v>151</v>
      </c>
      <c r="D70" s="9" t="s">
        <v>150</v>
      </c>
      <c r="E70" s="21" t="s">
        <v>209</v>
      </c>
      <c r="F70" s="14" t="s">
        <v>47</v>
      </c>
      <c r="G70" s="49" t="s">
        <v>490</v>
      </c>
      <c r="H70" s="14" t="s">
        <v>49</v>
      </c>
      <c r="I70" s="45" t="s">
        <v>250</v>
      </c>
      <c r="J70" s="8"/>
      <c r="K70" s="37" t="s">
        <v>253</v>
      </c>
      <c r="L70" s="45" t="s">
        <v>251</v>
      </c>
      <c r="M70" s="40"/>
      <c r="N70" s="37" t="s">
        <v>252</v>
      </c>
      <c r="O70" s="32">
        <v>24078</v>
      </c>
      <c r="P70" s="32">
        <v>10254</v>
      </c>
      <c r="Q70" s="28">
        <v>27608</v>
      </c>
      <c r="R70" s="28">
        <v>3893</v>
      </c>
      <c r="S70" s="28">
        <v>3928</v>
      </c>
      <c r="T70" s="28">
        <v>3928</v>
      </c>
      <c r="U70" s="19"/>
    </row>
    <row r="71" spans="2:21" ht="169.5" customHeight="1">
      <c r="B71" s="12" t="s">
        <v>193</v>
      </c>
      <c r="C71" s="11" t="s">
        <v>153</v>
      </c>
      <c r="D71" s="9" t="s">
        <v>152</v>
      </c>
      <c r="E71" s="21" t="s">
        <v>204</v>
      </c>
      <c r="F71" s="14" t="s">
        <v>47</v>
      </c>
      <c r="G71" s="49" t="s">
        <v>490</v>
      </c>
      <c r="H71" s="14" t="s">
        <v>49</v>
      </c>
      <c r="I71" s="8"/>
      <c r="J71" s="8"/>
      <c r="K71" s="8"/>
      <c r="L71" s="45" t="s">
        <v>254</v>
      </c>
      <c r="M71" s="37" t="s">
        <v>255</v>
      </c>
      <c r="N71" s="37" t="s">
        <v>256</v>
      </c>
      <c r="O71" s="28">
        <f>2000</f>
        <v>2000</v>
      </c>
      <c r="P71" s="28">
        <v>1987</v>
      </c>
      <c r="Q71" s="28">
        <f>2366-420</f>
        <v>1946</v>
      </c>
      <c r="R71" s="28">
        <f>2505-420</f>
        <v>2085</v>
      </c>
      <c r="S71" s="28">
        <f>2505-420</f>
        <v>2085</v>
      </c>
      <c r="T71" s="28">
        <f>2505-420</f>
        <v>2085</v>
      </c>
      <c r="U71" s="19"/>
    </row>
    <row r="72" spans="2:21" ht="38.25">
      <c r="B72" s="12" t="s">
        <v>0</v>
      </c>
      <c r="C72" s="11" t="s">
        <v>155</v>
      </c>
      <c r="D72" s="9" t="s">
        <v>154</v>
      </c>
      <c r="E72" s="13" t="s">
        <v>41</v>
      </c>
      <c r="F72" s="8"/>
      <c r="G72" s="8"/>
      <c r="H72" s="8"/>
      <c r="I72" s="8"/>
      <c r="J72" s="8"/>
      <c r="K72" s="8"/>
      <c r="L72" s="8"/>
      <c r="M72" s="8"/>
      <c r="N72" s="8"/>
      <c r="O72" s="28">
        <f aca="true" t="shared" si="4" ref="O72:T72">O43+O9+O67</f>
        <v>1991668</v>
      </c>
      <c r="P72" s="28">
        <f t="shared" si="4"/>
        <v>1903137</v>
      </c>
      <c r="Q72" s="28">
        <f t="shared" si="4"/>
        <v>1501183</v>
      </c>
      <c r="R72" s="28">
        <f t="shared" si="4"/>
        <v>1476941</v>
      </c>
      <c r="S72" s="28">
        <f t="shared" si="4"/>
        <v>1477700</v>
      </c>
      <c r="T72" s="28">
        <f t="shared" si="4"/>
        <v>1477700</v>
      </c>
      <c r="U72" s="8"/>
    </row>
    <row r="76" spans="17:20" ht="12.75">
      <c r="Q76" s="118"/>
      <c r="R76" s="118"/>
      <c r="S76" s="118"/>
      <c r="T76" s="118"/>
    </row>
    <row r="77" spans="17:20" ht="12.75">
      <c r="Q77" s="134"/>
      <c r="R77" s="134"/>
      <c r="S77" s="134"/>
      <c r="T77" s="134"/>
    </row>
    <row r="78" spans="3:20" ht="18">
      <c r="C78" s="47" t="s">
        <v>270</v>
      </c>
      <c r="J78" s="47"/>
      <c r="O78" s="36"/>
      <c r="P78" s="36"/>
      <c r="Q78" s="36"/>
      <c r="R78" s="36"/>
      <c r="S78" s="36"/>
      <c r="T78" s="36"/>
    </row>
    <row r="79" spans="3:10" ht="18">
      <c r="C79" s="47" t="s">
        <v>271</v>
      </c>
      <c r="J79" s="47" t="s">
        <v>272</v>
      </c>
    </row>
  </sheetData>
  <sheetProtection/>
  <mergeCells count="13">
    <mergeCell ref="U4:U6"/>
    <mergeCell ref="F5:H5"/>
    <mergeCell ref="I5:K5"/>
    <mergeCell ref="L5:N5"/>
    <mergeCell ref="O5:P5"/>
    <mergeCell ref="S5:T5"/>
    <mergeCell ref="P1:U2"/>
    <mergeCell ref="E2:O2"/>
    <mergeCell ref="B3:U3"/>
    <mergeCell ref="B4:D6"/>
    <mergeCell ref="E4:E6"/>
    <mergeCell ref="F4:N4"/>
    <mergeCell ref="O4:T4"/>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O47:U47">
      <formula1>-100000000000</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КейСистемс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dc:creator>
  <cp:keywords/>
  <dc:description/>
  <cp:lastModifiedBy>Reshetova</cp:lastModifiedBy>
  <cp:lastPrinted>2014-06-02T14:01:07Z</cp:lastPrinted>
  <dcterms:created xsi:type="dcterms:W3CDTF">1999-06-18T11:48:52Z</dcterms:created>
  <dcterms:modified xsi:type="dcterms:W3CDTF">2014-06-26T12:36:04Z</dcterms:modified>
  <cp:category/>
  <cp:version/>
  <cp:contentType/>
  <cp:contentStatus/>
</cp:coreProperties>
</file>