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05" windowWidth="19035" windowHeight="112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23" i="1" l="1"/>
  <c r="Q20" i="1"/>
  <c r="Q19" i="1"/>
  <c r="Q16" i="1"/>
  <c r="Q15" i="1"/>
  <c r="Q12" i="1"/>
  <c r="Q11" i="1"/>
  <c r="Q8" i="1"/>
  <c r="P23" i="1"/>
  <c r="P20" i="1"/>
  <c r="P19" i="1"/>
  <c r="P16" i="1"/>
  <c r="P12" i="1"/>
  <c r="P11" i="1"/>
  <c r="P8" i="1"/>
  <c r="P7" i="1"/>
  <c r="Q7" i="1"/>
  <c r="O23" i="1" l="1"/>
  <c r="S23" i="1" s="1"/>
  <c r="O20" i="1"/>
  <c r="S20" i="1" s="1"/>
  <c r="O19" i="1"/>
  <c r="S19" i="1" s="1"/>
  <c r="O16" i="1"/>
  <c r="S16" i="1" s="1"/>
  <c r="O12" i="1"/>
  <c r="S12" i="1" s="1"/>
  <c r="O8" i="1"/>
  <c r="S8" i="1" s="1"/>
  <c r="N20" i="1"/>
  <c r="R20" i="1" s="1"/>
  <c r="N16" i="1"/>
  <c r="R16" i="1" s="1"/>
  <c r="N12" i="1"/>
  <c r="R12" i="1" s="1"/>
  <c r="N8" i="1"/>
  <c r="R8" i="1" s="1"/>
  <c r="F23" i="1"/>
  <c r="N23" i="1" s="1"/>
  <c r="R23" i="1" s="1"/>
  <c r="F19" i="1"/>
  <c r="N19" i="1" s="1"/>
  <c r="R19" i="1" s="1"/>
  <c r="H15" i="1"/>
  <c r="G15" i="1"/>
  <c r="O15" i="1" s="1"/>
  <c r="S15" i="1" s="1"/>
  <c r="F15" i="1"/>
  <c r="N15" i="1" s="1"/>
  <c r="F11" i="1"/>
  <c r="N11" i="1" s="1"/>
  <c r="R11" i="1" s="1"/>
  <c r="G11" i="1"/>
  <c r="O11" i="1" s="1"/>
  <c r="S11" i="1" s="1"/>
  <c r="F8" i="1"/>
  <c r="F26" i="1" s="1"/>
  <c r="G7" i="1"/>
  <c r="O7" i="1" s="1"/>
  <c r="S7" i="1" s="1"/>
  <c r="F7" i="1"/>
  <c r="N7" i="1" s="1"/>
  <c r="R7" i="1" s="1"/>
  <c r="G26" i="1"/>
  <c r="M26" i="1"/>
  <c r="L26" i="1"/>
  <c r="K26" i="1"/>
  <c r="J26" i="1"/>
  <c r="I26" i="1"/>
  <c r="H26" i="1"/>
  <c r="E26" i="1"/>
  <c r="D26" i="1"/>
  <c r="P26" i="1" s="1"/>
  <c r="M25" i="1"/>
  <c r="L25" i="1"/>
  <c r="K25" i="1"/>
  <c r="J25" i="1"/>
  <c r="I25" i="1"/>
  <c r="E25" i="1"/>
  <c r="Q25" i="1" s="1"/>
  <c r="D25" i="1"/>
  <c r="B26" i="1"/>
  <c r="N26" i="1" s="1"/>
  <c r="R26" i="1" s="1"/>
  <c r="B25" i="1"/>
  <c r="C26" i="1"/>
  <c r="O26" i="1" s="1"/>
  <c r="C25" i="1"/>
  <c r="Q26" i="1" l="1"/>
  <c r="S26" i="1" s="1"/>
  <c r="H25" i="1"/>
  <c r="P25" i="1" s="1"/>
  <c r="P15" i="1"/>
  <c r="R15" i="1" s="1"/>
  <c r="F25" i="1"/>
  <c r="N25" i="1" s="1"/>
  <c r="G25" i="1"/>
  <c r="O25" i="1" s="1"/>
  <c r="S25" i="1" s="1"/>
  <c r="R25" i="1" l="1"/>
</calcChain>
</file>

<file path=xl/sharedStrings.xml><?xml version="1.0" encoding="utf-8"?>
<sst xmlns="http://schemas.openxmlformats.org/spreadsheetml/2006/main" count="48" uniqueCount="22">
  <si>
    <t xml:space="preserve">Мероприятия </t>
  </si>
  <si>
    <t>сумма, 
тыс.руб.</t>
  </si>
  <si>
    <t>кол-во, 
ед.</t>
  </si>
  <si>
    <t>бюджет УР</t>
  </si>
  <si>
    <t>городской бюджет</t>
  </si>
  <si>
    <t>Итого</t>
  </si>
  <si>
    <t>Управление культуры</t>
  </si>
  <si>
    <t>Управление спорта</t>
  </si>
  <si>
    <t>ОМС</t>
  </si>
  <si>
    <t>ЭО</t>
  </si>
  <si>
    <t>приборы</t>
  </si>
  <si>
    <t>2011 год</t>
  </si>
  <si>
    <t>2012 год</t>
  </si>
  <si>
    <t>2013 год</t>
  </si>
  <si>
    <t>всего,
тыс.руб.</t>
  </si>
  <si>
    <t>всего,
ед.</t>
  </si>
  <si>
    <t>Энергетичекое
 обследование</t>
  </si>
  <si>
    <t>Установка 
приборов учета</t>
  </si>
  <si>
    <t>Энергетичекое 
обследование</t>
  </si>
  <si>
    <t>Управление 
здравоохранения</t>
  </si>
  <si>
    <t>Управление 
образования</t>
  </si>
  <si>
    <t>Проведение энергообследований и установка приборов учета в бюджетной сфере.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</si>
</sst>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/>
    <xf numFmtId="0" fontId="0" fillId="0" borderId="1" xfId="0" applyBorder="1" applyAlignment="1">
      <alignment wrapText="1"/>
    </xf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/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1" fillId="0" borderId="1" xfId="0" applyNumberFormat="1" applyFont="1" applyBorder="1"/>
    <xf numFmtId="1" fontId="0" fillId="0" borderId="1" xfId="0" applyNumberFormat="1" applyBorder="1" applyAlignment="1">
      <alignment horizontal="center" vertical="center"/>
    </xf>
    <xf numFmtId="1" fontId="0" fillId="0" borderId="1" xfId="0" applyNumberFormat="1" applyBorder="1"/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tabSelected="1" topLeftCell="A5" workbookViewId="0">
      <selection activeCell="J18" sqref="J18"/>
    </sheetView>
  </sheetViews>
  <sheetFormatPr defaultRowHeight="15" x14ac:dyDescent="0.25"/>
  <cols>
    <col min="1" max="1" width="21" customWidth="1"/>
    <col min="2" max="2" width="10.42578125" customWidth="1"/>
    <col min="3" max="3" width="9.140625" customWidth="1"/>
    <col min="4" max="4" width="10.28515625" customWidth="1"/>
    <col min="5" max="5" width="8.28515625" customWidth="1"/>
    <col min="7" max="7" width="8.140625" customWidth="1"/>
    <col min="9" max="9" width="8.85546875" customWidth="1"/>
    <col min="11" max="11" width="7" customWidth="1"/>
    <col min="13" max="13" width="8.85546875" customWidth="1"/>
    <col min="15" max="15" width="7.5703125" customWidth="1"/>
    <col min="16" max="16" width="10.28515625" customWidth="1"/>
    <col min="17" max="17" width="8.42578125" customWidth="1"/>
    <col min="18" max="18" width="10.140625" customWidth="1"/>
    <col min="19" max="19" width="7" customWidth="1"/>
  </cols>
  <sheetData>
    <row r="1" spans="1:20" ht="15.75" x14ac:dyDescent="0.25">
      <c r="A1" s="26" t="s">
        <v>21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1"/>
      <c r="S1" s="1"/>
      <c r="T1" s="1"/>
    </row>
    <row r="3" spans="1:20" ht="15" customHeight="1" x14ac:dyDescent="0.25">
      <c r="A3" s="28" t="s">
        <v>0</v>
      </c>
      <c r="B3" s="27" t="s">
        <v>11</v>
      </c>
      <c r="C3" s="27"/>
      <c r="D3" s="27"/>
      <c r="E3" s="27"/>
      <c r="F3" s="27" t="s">
        <v>12</v>
      </c>
      <c r="G3" s="27"/>
      <c r="H3" s="27"/>
      <c r="I3" s="27"/>
      <c r="J3" s="29" t="s">
        <v>13</v>
      </c>
      <c r="K3" s="31"/>
      <c r="L3" s="31"/>
      <c r="M3" s="30"/>
      <c r="N3" s="29" t="s">
        <v>5</v>
      </c>
      <c r="O3" s="31"/>
      <c r="P3" s="31"/>
      <c r="Q3" s="30"/>
      <c r="R3" s="25" t="s">
        <v>14</v>
      </c>
      <c r="S3" s="25" t="s">
        <v>15</v>
      </c>
    </row>
    <row r="4" spans="1:20" x14ac:dyDescent="0.25">
      <c r="A4" s="28"/>
      <c r="B4" s="29" t="s">
        <v>3</v>
      </c>
      <c r="C4" s="30"/>
      <c r="D4" s="29" t="s">
        <v>4</v>
      </c>
      <c r="E4" s="30"/>
      <c r="F4" s="29" t="s">
        <v>3</v>
      </c>
      <c r="G4" s="30"/>
      <c r="H4" s="29" t="s">
        <v>4</v>
      </c>
      <c r="I4" s="30"/>
      <c r="J4" s="29" t="s">
        <v>3</v>
      </c>
      <c r="K4" s="30"/>
      <c r="L4" s="29" t="s">
        <v>4</v>
      </c>
      <c r="M4" s="30"/>
      <c r="N4" s="29" t="s">
        <v>3</v>
      </c>
      <c r="O4" s="30"/>
      <c r="P4" s="29" t="s">
        <v>4</v>
      </c>
      <c r="Q4" s="30"/>
      <c r="R4" s="25"/>
      <c r="S4" s="25"/>
    </row>
    <row r="5" spans="1:20" ht="45" x14ac:dyDescent="0.25">
      <c r="A5" s="28"/>
      <c r="B5" s="2" t="s">
        <v>1</v>
      </c>
      <c r="C5" s="2" t="s">
        <v>2</v>
      </c>
      <c r="D5" s="2" t="s">
        <v>1</v>
      </c>
      <c r="E5" s="2" t="s">
        <v>2</v>
      </c>
      <c r="F5" s="2" t="s">
        <v>1</v>
      </c>
      <c r="G5" s="2" t="s">
        <v>2</v>
      </c>
      <c r="H5" s="2" t="s">
        <v>1</v>
      </c>
      <c r="I5" s="2" t="s">
        <v>2</v>
      </c>
      <c r="J5" s="2" t="s">
        <v>1</v>
      </c>
      <c r="K5" s="2" t="s">
        <v>2</v>
      </c>
      <c r="L5" s="2" t="s">
        <v>1</v>
      </c>
      <c r="M5" s="2" t="s">
        <v>2</v>
      </c>
      <c r="N5" s="2" t="s">
        <v>1</v>
      </c>
      <c r="O5" s="2" t="s">
        <v>2</v>
      </c>
      <c r="P5" s="2" t="s">
        <v>1</v>
      </c>
      <c r="Q5" s="2" t="s">
        <v>2</v>
      </c>
      <c r="R5" s="25"/>
      <c r="S5" s="25"/>
    </row>
    <row r="6" spans="1:20" ht="30" x14ac:dyDescent="0.25">
      <c r="A6" s="24" t="s">
        <v>20</v>
      </c>
      <c r="B6" s="6"/>
      <c r="C6" s="6"/>
      <c r="D6" s="6"/>
      <c r="E6" s="10"/>
      <c r="F6" s="6"/>
      <c r="G6" s="6"/>
      <c r="H6" s="6"/>
      <c r="I6" s="10"/>
      <c r="J6" s="10"/>
      <c r="K6" s="6"/>
      <c r="L6" s="6"/>
      <c r="M6" s="10"/>
      <c r="N6" s="10"/>
      <c r="O6" s="7"/>
      <c r="P6" s="7"/>
      <c r="Q6" s="13"/>
      <c r="R6" s="20"/>
      <c r="S6" s="21"/>
    </row>
    <row r="7" spans="1:20" ht="30" x14ac:dyDescent="0.25">
      <c r="A7" s="2" t="s">
        <v>16</v>
      </c>
      <c r="B7" s="5"/>
      <c r="C7" s="5"/>
      <c r="D7" s="5"/>
      <c r="E7" s="11"/>
      <c r="F7" s="5">
        <f>1374.63+422.36</f>
        <v>1796.9900000000002</v>
      </c>
      <c r="G7" s="11">
        <f>6+20</f>
        <v>26</v>
      </c>
      <c r="H7" s="5">
        <v>25</v>
      </c>
      <c r="I7" s="11">
        <v>1</v>
      </c>
      <c r="J7" s="17">
        <v>392.88299999999998</v>
      </c>
      <c r="K7" s="11">
        <v>7</v>
      </c>
      <c r="L7" s="5"/>
      <c r="M7" s="11"/>
      <c r="N7" s="17">
        <f>B7+F7+J7</f>
        <v>2189.873</v>
      </c>
      <c r="O7" s="19">
        <f>C7+G7+K7</f>
        <v>33</v>
      </c>
      <c r="P7" s="5">
        <f>D7+H7+L7</f>
        <v>25</v>
      </c>
      <c r="Q7" s="11">
        <f>E7+I7+M7</f>
        <v>1</v>
      </c>
      <c r="R7" s="22">
        <f>N7+P7</f>
        <v>2214.873</v>
      </c>
      <c r="S7" s="23">
        <f>O7+Q7</f>
        <v>34</v>
      </c>
    </row>
    <row r="8" spans="1:20" ht="30" x14ac:dyDescent="0.25">
      <c r="A8" s="2" t="s">
        <v>17</v>
      </c>
      <c r="B8" s="5">
        <v>1415.2</v>
      </c>
      <c r="C8" s="11">
        <v>10</v>
      </c>
      <c r="D8" s="5">
        <v>100</v>
      </c>
      <c r="E8" s="11">
        <v>1</v>
      </c>
      <c r="F8" s="5">
        <f>240.56+319.05</f>
        <v>559.61</v>
      </c>
      <c r="G8" s="11">
        <v>4</v>
      </c>
      <c r="H8" s="5">
        <v>165</v>
      </c>
      <c r="I8" s="11">
        <v>1</v>
      </c>
      <c r="J8" s="5">
        <v>11.9</v>
      </c>
      <c r="K8" s="11">
        <v>2</v>
      </c>
      <c r="L8" s="5"/>
      <c r="M8" s="11"/>
      <c r="N8" s="17">
        <f t="shared" ref="N8:N26" si="0">B8+F8+J8</f>
        <v>1986.71</v>
      </c>
      <c r="O8" s="19">
        <f>C8+G8+K8</f>
        <v>16</v>
      </c>
      <c r="P8" s="5">
        <f t="shared" ref="P8:P26" si="1">D8+H8+L8</f>
        <v>265</v>
      </c>
      <c r="Q8" s="11">
        <f t="shared" ref="Q8:Q26" si="2">E8+I8+M8</f>
        <v>2</v>
      </c>
      <c r="R8" s="22">
        <f>N8+P8</f>
        <v>2251.71</v>
      </c>
      <c r="S8" s="23">
        <f>O8+Q8</f>
        <v>18</v>
      </c>
    </row>
    <row r="9" spans="1:20" x14ac:dyDescent="0.25">
      <c r="A9" s="4"/>
      <c r="B9" s="5"/>
      <c r="C9" s="11"/>
      <c r="D9" s="5"/>
      <c r="E9" s="11"/>
      <c r="F9" s="4"/>
      <c r="G9" s="12"/>
      <c r="H9" s="4"/>
      <c r="I9" s="12"/>
      <c r="J9" s="12"/>
      <c r="K9" s="12"/>
      <c r="L9" s="4"/>
      <c r="M9" s="12"/>
      <c r="N9" s="17"/>
      <c r="O9" s="19"/>
      <c r="P9" s="5"/>
      <c r="Q9" s="11"/>
      <c r="R9" s="22"/>
      <c r="S9" s="23"/>
    </row>
    <row r="10" spans="1:20" ht="30" x14ac:dyDescent="0.25">
      <c r="A10" s="24" t="s">
        <v>19</v>
      </c>
      <c r="B10" s="6"/>
      <c r="C10" s="13"/>
      <c r="D10" s="6"/>
      <c r="E10" s="13"/>
      <c r="F10" s="6"/>
      <c r="G10" s="13"/>
      <c r="H10" s="6"/>
      <c r="I10" s="13"/>
      <c r="J10" s="13"/>
      <c r="K10" s="13"/>
      <c r="L10" s="6"/>
      <c r="M10" s="13"/>
      <c r="N10" s="17"/>
      <c r="O10" s="19"/>
      <c r="P10" s="5"/>
      <c r="Q10" s="11"/>
      <c r="R10" s="22"/>
      <c r="S10" s="23"/>
    </row>
    <row r="11" spans="1:20" ht="30" x14ac:dyDescent="0.25">
      <c r="A11" s="2" t="s">
        <v>18</v>
      </c>
      <c r="B11" s="5"/>
      <c r="C11" s="11"/>
      <c r="D11" s="5"/>
      <c r="E11" s="11"/>
      <c r="F11" s="5">
        <f>419+150</f>
        <v>569</v>
      </c>
      <c r="G11" s="11">
        <f>6+3</f>
        <v>9</v>
      </c>
      <c r="H11" s="5">
        <v>160</v>
      </c>
      <c r="I11" s="11">
        <v>1</v>
      </c>
      <c r="J11" s="11"/>
      <c r="K11" s="11"/>
      <c r="L11" s="5"/>
      <c r="M11" s="11"/>
      <c r="N11" s="17">
        <f t="shared" si="0"/>
        <v>569</v>
      </c>
      <c r="O11" s="19">
        <f t="shared" ref="O11:O26" si="3">C11+G11+K11</f>
        <v>9</v>
      </c>
      <c r="P11" s="5">
        <f t="shared" si="1"/>
        <v>160</v>
      </c>
      <c r="Q11" s="11">
        <f t="shared" si="2"/>
        <v>1</v>
      </c>
      <c r="R11" s="22">
        <f t="shared" ref="R11:R23" si="4">N11+P11</f>
        <v>729</v>
      </c>
      <c r="S11" s="23">
        <f t="shared" ref="S11:S23" si="5">O11+Q11</f>
        <v>10</v>
      </c>
    </row>
    <row r="12" spans="1:20" ht="30" x14ac:dyDescent="0.25">
      <c r="A12" s="2" t="s">
        <v>17</v>
      </c>
      <c r="B12" s="5">
        <v>302</v>
      </c>
      <c r="C12" s="11">
        <v>2</v>
      </c>
      <c r="D12" s="5">
        <v>380</v>
      </c>
      <c r="E12" s="11">
        <v>3</v>
      </c>
      <c r="F12" s="5">
        <v>97</v>
      </c>
      <c r="G12" s="11">
        <v>1</v>
      </c>
      <c r="H12" s="5"/>
      <c r="I12" s="11"/>
      <c r="J12" s="5">
        <v>160</v>
      </c>
      <c r="K12" s="11">
        <v>1</v>
      </c>
      <c r="L12" s="5">
        <v>10</v>
      </c>
      <c r="M12" s="11">
        <v>1</v>
      </c>
      <c r="N12" s="17">
        <f t="shared" si="0"/>
        <v>559</v>
      </c>
      <c r="O12" s="19">
        <f t="shared" si="3"/>
        <v>4</v>
      </c>
      <c r="P12" s="5">
        <f t="shared" si="1"/>
        <v>390</v>
      </c>
      <c r="Q12" s="11">
        <f t="shared" si="2"/>
        <v>4</v>
      </c>
      <c r="R12" s="22">
        <f t="shared" si="4"/>
        <v>949</v>
      </c>
      <c r="S12" s="23">
        <f t="shared" si="5"/>
        <v>8</v>
      </c>
    </row>
    <row r="13" spans="1:20" x14ac:dyDescent="0.25">
      <c r="A13" s="4"/>
      <c r="B13" s="5"/>
      <c r="C13" s="11"/>
      <c r="D13" s="5"/>
      <c r="E13" s="11"/>
      <c r="F13" s="5"/>
      <c r="G13" s="11"/>
      <c r="H13" s="5"/>
      <c r="I13" s="11"/>
      <c r="J13" s="11"/>
      <c r="K13" s="11"/>
      <c r="L13" s="5"/>
      <c r="M13" s="11"/>
      <c r="N13" s="17"/>
      <c r="O13" s="19"/>
      <c r="P13" s="5"/>
      <c r="Q13" s="11"/>
      <c r="R13" s="22"/>
      <c r="S13" s="23"/>
    </row>
    <row r="14" spans="1:20" x14ac:dyDescent="0.25">
      <c r="A14" s="3" t="s">
        <v>6</v>
      </c>
      <c r="B14" s="6"/>
      <c r="C14" s="13"/>
      <c r="D14" s="6"/>
      <c r="E14" s="13"/>
      <c r="F14" s="9"/>
      <c r="G14" s="13"/>
      <c r="H14" s="9"/>
      <c r="I14" s="13"/>
      <c r="J14" s="13"/>
      <c r="K14" s="13"/>
      <c r="L14" s="9"/>
      <c r="M14" s="13"/>
      <c r="N14" s="17"/>
      <c r="O14" s="19"/>
      <c r="P14" s="5"/>
      <c r="Q14" s="11"/>
      <c r="R14" s="22"/>
      <c r="S14" s="23"/>
    </row>
    <row r="15" spans="1:20" ht="30" x14ac:dyDescent="0.25">
      <c r="A15" s="2" t="s">
        <v>18</v>
      </c>
      <c r="B15" s="5"/>
      <c r="C15" s="11"/>
      <c r="D15" s="5"/>
      <c r="E15" s="11"/>
      <c r="F15" s="8">
        <f>328.65+213.85</f>
        <v>542.5</v>
      </c>
      <c r="G15" s="11">
        <f>4+3</f>
        <v>7</v>
      </c>
      <c r="H15" s="16">
        <f>98</f>
        <v>98</v>
      </c>
      <c r="I15" s="11">
        <v>1</v>
      </c>
      <c r="J15" s="11"/>
      <c r="K15" s="11"/>
      <c r="L15" s="16"/>
      <c r="M15" s="11"/>
      <c r="N15" s="17">
        <f t="shared" si="0"/>
        <v>542.5</v>
      </c>
      <c r="O15" s="19">
        <f t="shared" si="3"/>
        <v>7</v>
      </c>
      <c r="P15" s="5">
        <f t="shared" si="1"/>
        <v>98</v>
      </c>
      <c r="Q15" s="11">
        <f t="shared" si="2"/>
        <v>1</v>
      </c>
      <c r="R15" s="22">
        <f t="shared" si="4"/>
        <v>640.5</v>
      </c>
      <c r="S15" s="23">
        <f t="shared" si="5"/>
        <v>8</v>
      </c>
    </row>
    <row r="16" spans="1:20" ht="30" x14ac:dyDescent="0.25">
      <c r="A16" s="2" t="s">
        <v>17</v>
      </c>
      <c r="B16" s="5">
        <v>200</v>
      </c>
      <c r="C16" s="11">
        <v>1</v>
      </c>
      <c r="D16" s="5">
        <v>150</v>
      </c>
      <c r="E16" s="11">
        <v>1</v>
      </c>
      <c r="F16" s="4"/>
      <c r="G16" s="12"/>
      <c r="H16" s="4"/>
      <c r="I16" s="12"/>
      <c r="J16" s="12"/>
      <c r="K16" s="12"/>
      <c r="L16" s="4"/>
      <c r="M16" s="12"/>
      <c r="N16" s="17">
        <f t="shared" si="0"/>
        <v>200</v>
      </c>
      <c r="O16" s="19">
        <f t="shared" si="3"/>
        <v>1</v>
      </c>
      <c r="P16" s="5">
        <f t="shared" si="1"/>
        <v>150</v>
      </c>
      <c r="Q16" s="11">
        <f t="shared" si="2"/>
        <v>1</v>
      </c>
      <c r="R16" s="22">
        <f t="shared" si="4"/>
        <v>350</v>
      </c>
      <c r="S16" s="23">
        <f t="shared" si="5"/>
        <v>2</v>
      </c>
    </row>
    <row r="17" spans="1:19" x14ac:dyDescent="0.25">
      <c r="A17" s="4"/>
      <c r="B17" s="5"/>
      <c r="C17" s="11"/>
      <c r="D17" s="5"/>
      <c r="E17" s="11"/>
      <c r="F17" s="4"/>
      <c r="G17" s="12"/>
      <c r="H17" s="4"/>
      <c r="I17" s="12"/>
      <c r="J17" s="12"/>
      <c r="K17" s="12"/>
      <c r="L17" s="4"/>
      <c r="M17" s="12"/>
      <c r="N17" s="17"/>
      <c r="O17" s="19"/>
      <c r="P17" s="5"/>
      <c r="Q17" s="11"/>
      <c r="R17" s="22"/>
      <c r="S17" s="23"/>
    </row>
    <row r="18" spans="1:19" x14ac:dyDescent="0.25">
      <c r="A18" s="3" t="s">
        <v>7</v>
      </c>
      <c r="B18" s="6"/>
      <c r="C18" s="13"/>
      <c r="D18" s="6"/>
      <c r="E18" s="13"/>
      <c r="F18" s="6"/>
      <c r="G18" s="13"/>
      <c r="H18" s="6"/>
      <c r="I18" s="13"/>
      <c r="J18" s="13"/>
      <c r="K18" s="13"/>
      <c r="L18" s="6"/>
      <c r="M18" s="13"/>
      <c r="N18" s="17"/>
      <c r="O18" s="19"/>
      <c r="P18" s="5"/>
      <c r="Q18" s="11"/>
      <c r="R18" s="22"/>
      <c r="S18" s="23"/>
    </row>
    <row r="19" spans="1:19" ht="30" x14ac:dyDescent="0.25">
      <c r="A19" s="2" t="s">
        <v>18</v>
      </c>
      <c r="B19" s="5"/>
      <c r="C19" s="11"/>
      <c r="D19" s="5"/>
      <c r="E19" s="11"/>
      <c r="F19" s="5">
        <f>80+49.15</f>
        <v>129.15</v>
      </c>
      <c r="G19" s="11">
        <v>2</v>
      </c>
      <c r="H19" s="5">
        <v>52</v>
      </c>
      <c r="I19" s="11">
        <v>2</v>
      </c>
      <c r="J19" s="17">
        <v>38.131999999999998</v>
      </c>
      <c r="K19" s="11">
        <v>1</v>
      </c>
      <c r="L19" s="5"/>
      <c r="M19" s="11"/>
      <c r="N19" s="17">
        <f t="shared" si="0"/>
        <v>167.28200000000001</v>
      </c>
      <c r="O19" s="19">
        <f t="shared" si="3"/>
        <v>3</v>
      </c>
      <c r="P19" s="5">
        <f t="shared" si="1"/>
        <v>52</v>
      </c>
      <c r="Q19" s="11">
        <f t="shared" si="2"/>
        <v>2</v>
      </c>
      <c r="R19" s="22">
        <f t="shared" si="4"/>
        <v>219.28200000000001</v>
      </c>
      <c r="S19" s="23">
        <f t="shared" si="5"/>
        <v>5</v>
      </c>
    </row>
    <row r="20" spans="1:19" ht="30" x14ac:dyDescent="0.25">
      <c r="A20" s="2" t="s">
        <v>17</v>
      </c>
      <c r="B20" s="5">
        <v>150</v>
      </c>
      <c r="C20" s="11">
        <v>1</v>
      </c>
      <c r="D20" s="5">
        <v>97</v>
      </c>
      <c r="E20" s="11">
        <v>1</v>
      </c>
      <c r="F20" s="4"/>
      <c r="G20" s="12"/>
      <c r="H20" s="4"/>
      <c r="I20" s="12"/>
      <c r="J20" s="12"/>
      <c r="K20" s="12"/>
      <c r="L20" s="4"/>
      <c r="M20" s="12"/>
      <c r="N20" s="17">
        <f t="shared" si="0"/>
        <v>150</v>
      </c>
      <c r="O20" s="19">
        <f t="shared" si="3"/>
        <v>1</v>
      </c>
      <c r="P20" s="5">
        <f t="shared" si="1"/>
        <v>97</v>
      </c>
      <c r="Q20" s="11">
        <f t="shared" si="2"/>
        <v>1</v>
      </c>
      <c r="R20" s="22">
        <f t="shared" si="4"/>
        <v>247</v>
      </c>
      <c r="S20" s="23">
        <f t="shared" si="5"/>
        <v>2</v>
      </c>
    </row>
    <row r="21" spans="1:19" x14ac:dyDescent="0.25">
      <c r="A21" s="4"/>
      <c r="B21" s="4"/>
      <c r="C21" s="4"/>
      <c r="D21" s="4"/>
      <c r="E21" s="12"/>
      <c r="F21" s="4"/>
      <c r="G21" s="12"/>
      <c r="H21" s="4"/>
      <c r="I21" s="12"/>
      <c r="J21" s="12"/>
      <c r="K21" s="4"/>
      <c r="L21" s="4"/>
      <c r="M21" s="12"/>
      <c r="N21" s="17"/>
      <c r="O21" s="19"/>
      <c r="P21" s="5"/>
      <c r="Q21" s="11"/>
      <c r="R21" s="22"/>
      <c r="S21" s="23"/>
    </row>
    <row r="22" spans="1:19" x14ac:dyDescent="0.25">
      <c r="A22" s="3" t="s">
        <v>8</v>
      </c>
      <c r="B22" s="6"/>
      <c r="C22" s="6"/>
      <c r="D22" s="6"/>
      <c r="E22" s="13"/>
      <c r="F22" s="6"/>
      <c r="G22" s="13"/>
      <c r="H22" s="6"/>
      <c r="I22" s="13"/>
      <c r="J22" s="13"/>
      <c r="K22" s="6"/>
      <c r="L22" s="6"/>
      <c r="M22" s="13"/>
      <c r="N22" s="17"/>
      <c r="O22" s="19"/>
      <c r="P22" s="5"/>
      <c r="Q22" s="11"/>
      <c r="R22" s="22"/>
      <c r="S22" s="23"/>
    </row>
    <row r="23" spans="1:19" ht="30" x14ac:dyDescent="0.25">
      <c r="A23" s="2" t="s">
        <v>18</v>
      </c>
      <c r="B23" s="5"/>
      <c r="C23" s="5"/>
      <c r="D23" s="5"/>
      <c r="E23" s="11"/>
      <c r="F23" s="5">
        <f>40+86.6</f>
        <v>126.6</v>
      </c>
      <c r="G23" s="11">
        <v>2</v>
      </c>
      <c r="H23" s="5"/>
      <c r="I23" s="11"/>
      <c r="J23" s="11"/>
      <c r="K23" s="5"/>
      <c r="L23" s="5"/>
      <c r="M23" s="11"/>
      <c r="N23" s="17">
        <f t="shared" si="0"/>
        <v>126.6</v>
      </c>
      <c r="O23" s="19">
        <f t="shared" si="3"/>
        <v>2</v>
      </c>
      <c r="P23" s="5">
        <f t="shared" si="1"/>
        <v>0</v>
      </c>
      <c r="Q23" s="11">
        <f t="shared" si="2"/>
        <v>0</v>
      </c>
      <c r="R23" s="22">
        <f t="shared" si="4"/>
        <v>126.6</v>
      </c>
      <c r="S23" s="23">
        <f t="shared" si="5"/>
        <v>2</v>
      </c>
    </row>
    <row r="24" spans="1:19" x14ac:dyDescent="0.25">
      <c r="A24" s="4"/>
      <c r="B24" s="4"/>
      <c r="C24" s="4"/>
      <c r="D24" s="4"/>
      <c r="E24" s="12"/>
      <c r="F24" s="4"/>
      <c r="G24" s="12"/>
      <c r="H24" s="4"/>
      <c r="I24" s="12"/>
      <c r="J24" s="12"/>
      <c r="K24" s="4"/>
      <c r="L24" s="4"/>
      <c r="M24" s="12"/>
      <c r="N24" s="17"/>
      <c r="O24" s="19"/>
      <c r="P24" s="5"/>
      <c r="Q24" s="11"/>
      <c r="R24" s="21"/>
      <c r="S24" s="21"/>
    </row>
    <row r="25" spans="1:19" x14ac:dyDescent="0.25">
      <c r="A25" s="14" t="s">
        <v>9</v>
      </c>
      <c r="B25" s="6">
        <f t="shared" ref="B25:M25" si="6">B7+B11+B15+B19+B23</f>
        <v>0</v>
      </c>
      <c r="C25" s="15">
        <f t="shared" si="6"/>
        <v>0</v>
      </c>
      <c r="D25" s="15">
        <f t="shared" si="6"/>
        <v>0</v>
      </c>
      <c r="E25" s="15">
        <f t="shared" si="6"/>
        <v>0</v>
      </c>
      <c r="F25" s="6">
        <f t="shared" si="6"/>
        <v>3164.2400000000002</v>
      </c>
      <c r="G25" s="15">
        <f t="shared" si="6"/>
        <v>46</v>
      </c>
      <c r="H25" s="6">
        <f t="shared" si="6"/>
        <v>335</v>
      </c>
      <c r="I25" s="15">
        <f t="shared" si="6"/>
        <v>5</v>
      </c>
      <c r="J25" s="18">
        <f t="shared" si="6"/>
        <v>431.01499999999999</v>
      </c>
      <c r="K25" s="15">
        <f t="shared" si="6"/>
        <v>8</v>
      </c>
      <c r="L25" s="6">
        <f t="shared" si="6"/>
        <v>0</v>
      </c>
      <c r="M25" s="15">
        <f t="shared" si="6"/>
        <v>0</v>
      </c>
      <c r="N25" s="17">
        <f t="shared" si="0"/>
        <v>3595.2550000000001</v>
      </c>
      <c r="O25" s="19">
        <f t="shared" si="3"/>
        <v>54</v>
      </c>
      <c r="P25" s="5">
        <f t="shared" si="1"/>
        <v>335</v>
      </c>
      <c r="Q25" s="11">
        <f t="shared" si="2"/>
        <v>5</v>
      </c>
      <c r="R25" s="18">
        <f>N25+P25</f>
        <v>3930.2550000000001</v>
      </c>
      <c r="S25" s="15">
        <f>O25+Q25</f>
        <v>59</v>
      </c>
    </row>
    <row r="26" spans="1:19" x14ac:dyDescent="0.25">
      <c r="A26" s="14" t="s">
        <v>10</v>
      </c>
      <c r="B26" s="6">
        <f t="shared" ref="B26:M26" si="7">B8+B12+B16+B20</f>
        <v>2067.1999999999998</v>
      </c>
      <c r="C26" s="15">
        <f t="shared" si="7"/>
        <v>14</v>
      </c>
      <c r="D26" s="15">
        <f t="shared" si="7"/>
        <v>727</v>
      </c>
      <c r="E26" s="15">
        <f t="shared" si="7"/>
        <v>6</v>
      </c>
      <c r="F26" s="6">
        <f t="shared" si="7"/>
        <v>656.61</v>
      </c>
      <c r="G26" s="15">
        <f t="shared" si="7"/>
        <v>5</v>
      </c>
      <c r="H26" s="6">
        <f t="shared" si="7"/>
        <v>165</v>
      </c>
      <c r="I26" s="15">
        <f t="shared" si="7"/>
        <v>1</v>
      </c>
      <c r="J26" s="18">
        <f t="shared" si="7"/>
        <v>171.9</v>
      </c>
      <c r="K26" s="15">
        <f t="shared" si="7"/>
        <v>3</v>
      </c>
      <c r="L26" s="6">
        <f t="shared" si="7"/>
        <v>10</v>
      </c>
      <c r="M26" s="15">
        <f t="shared" si="7"/>
        <v>1</v>
      </c>
      <c r="N26" s="17">
        <f t="shared" si="0"/>
        <v>2895.71</v>
      </c>
      <c r="O26" s="19">
        <f t="shared" si="3"/>
        <v>22</v>
      </c>
      <c r="P26" s="5">
        <f t="shared" si="1"/>
        <v>902</v>
      </c>
      <c r="Q26" s="11">
        <f t="shared" si="2"/>
        <v>8</v>
      </c>
      <c r="R26" s="18">
        <f>N26+P26</f>
        <v>3797.71</v>
      </c>
      <c r="S26" s="15">
        <f>O26+Q26</f>
        <v>30</v>
      </c>
    </row>
  </sheetData>
  <mergeCells count="16">
    <mergeCell ref="R3:R5"/>
    <mergeCell ref="S3:S5"/>
    <mergeCell ref="A1:Q1"/>
    <mergeCell ref="B3:E3"/>
    <mergeCell ref="F3:I3"/>
    <mergeCell ref="A3:A5"/>
    <mergeCell ref="B4:C4"/>
    <mergeCell ref="D4:E4"/>
    <mergeCell ref="F4:G4"/>
    <mergeCell ref="H4:I4"/>
    <mergeCell ref="J3:M3"/>
    <mergeCell ref="J4:K4"/>
    <mergeCell ref="L4:M4"/>
    <mergeCell ref="N3:Q3"/>
    <mergeCell ref="N4:O4"/>
    <mergeCell ref="P4:Q4"/>
  </mergeCells>
  <printOptions horizontalCentered="1"/>
  <pageMargins left="0.11811023622047245" right="0.11811023622047245" top="0" bottom="0" header="0.11811023622047245" footer="0.11811023622047245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ЖКХ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Маркасова</dc:creator>
  <cp:lastModifiedBy>Маркасова</cp:lastModifiedBy>
  <cp:lastPrinted>2014-03-17T11:24:47Z</cp:lastPrinted>
  <dcterms:created xsi:type="dcterms:W3CDTF">2013-01-12T08:40:18Z</dcterms:created>
  <dcterms:modified xsi:type="dcterms:W3CDTF">2014-03-17T11:25:28Z</dcterms:modified>
</cp:coreProperties>
</file>